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filterPrivacy="1" defaultThemeVersion="124226"/>
  <bookViews>
    <workbookView xWindow="0" yWindow="0" windowWidth="14145" windowHeight="6735" activeTab="2"/>
  </bookViews>
  <sheets>
    <sheet name="Product" sheetId="1" r:id="rId1"/>
    <sheet name="Country" sheetId="2" r:id="rId2"/>
    <sheet name="Tab 1" sheetId="3" r:id="rId3"/>
    <sheet name="Tab 2" sheetId="4" r:id="rId4"/>
    <sheet name="Tab 3" sheetId="5" r:id="rId5"/>
    <sheet name="Tab 4" sheetId="6" r:id="rId6"/>
    <sheet name="Tab 5" sheetId="7" r:id="rId7"/>
    <sheet name="Tab 6" sheetId="8" r:id="rId8"/>
    <sheet name="Tab 7" sheetId="9" r:id="rId9"/>
  </sheets>
  <calcPr calcId="162913"/>
</workbook>
</file>

<file path=xl/calcChain.xml><?xml version="1.0" encoding="utf-8"?>
<calcChain xmlns="http://schemas.openxmlformats.org/spreadsheetml/2006/main">
  <c r="I18" i="2" l="1"/>
  <c r="H18" i="2"/>
  <c r="G18" i="2"/>
  <c r="H17" i="2"/>
  <c r="H13" i="2"/>
  <c r="H12" i="2"/>
  <c r="H11" i="2"/>
  <c r="H10" i="2"/>
  <c r="H9" i="2"/>
  <c r="H8" i="2"/>
  <c r="H7" i="2"/>
  <c r="H6" i="2"/>
  <c r="H5" i="2"/>
  <c r="H4" i="2"/>
  <c r="N70" i="3" l="1"/>
  <c r="M70" i="3"/>
  <c r="L70" i="3"/>
  <c r="K70" i="3"/>
  <c r="J70" i="3"/>
  <c r="H70" i="3"/>
  <c r="F70" i="3"/>
  <c r="E70" i="3"/>
  <c r="N69" i="3"/>
  <c r="M69" i="3"/>
  <c r="L69" i="3"/>
  <c r="K69" i="3"/>
  <c r="J69" i="3"/>
  <c r="H69" i="3"/>
  <c r="F69" i="3"/>
  <c r="E69" i="3"/>
  <c r="N68" i="3"/>
  <c r="M68" i="3"/>
  <c r="L68" i="3"/>
  <c r="K68" i="3"/>
  <c r="J68" i="3"/>
  <c r="H68" i="3"/>
  <c r="H22" i="3" s="1"/>
  <c r="F68" i="3"/>
  <c r="E68" i="3"/>
  <c r="N67" i="3"/>
  <c r="M67" i="3"/>
  <c r="L67" i="3"/>
  <c r="K67" i="3"/>
  <c r="J67" i="3"/>
  <c r="H67" i="3"/>
  <c r="F67" i="3"/>
  <c r="E67" i="3"/>
  <c r="N66" i="3"/>
  <c r="M66" i="3"/>
  <c r="L66" i="3"/>
  <c r="K66" i="3"/>
  <c r="J66" i="3"/>
  <c r="H66" i="3"/>
  <c r="F66" i="3"/>
  <c r="E66" i="3"/>
  <c r="N65" i="3"/>
  <c r="M65" i="3"/>
  <c r="L65" i="3"/>
  <c r="K65" i="3"/>
  <c r="H65" i="3"/>
  <c r="F65" i="3"/>
  <c r="J65" i="3" s="1"/>
  <c r="E65" i="3"/>
  <c r="N64" i="3"/>
  <c r="M64" i="3"/>
  <c r="L64" i="3"/>
  <c r="K64" i="3"/>
  <c r="J64" i="3"/>
  <c r="H64" i="3"/>
  <c r="F64" i="3"/>
  <c r="E64" i="3"/>
  <c r="N63" i="3"/>
  <c r="M63" i="3"/>
  <c r="L63" i="3"/>
  <c r="K63" i="3"/>
  <c r="J63" i="3"/>
  <c r="H63" i="3"/>
  <c r="F63" i="3"/>
  <c r="E63" i="3"/>
  <c r="N62" i="3"/>
  <c r="M62" i="3"/>
  <c r="L62" i="3"/>
  <c r="K62" i="3"/>
  <c r="H62" i="3"/>
  <c r="F62" i="3"/>
  <c r="J62" i="3" s="1"/>
  <c r="E62" i="3"/>
  <c r="N61" i="3"/>
  <c r="M61" i="3"/>
  <c r="L61" i="3"/>
  <c r="K61" i="3"/>
  <c r="H61" i="3"/>
  <c r="F61" i="3"/>
  <c r="J61" i="3" s="1"/>
  <c r="E61" i="3"/>
  <c r="N60" i="3"/>
  <c r="M60" i="3"/>
  <c r="L60" i="3"/>
  <c r="K60" i="3"/>
  <c r="H60" i="3"/>
  <c r="F60" i="3"/>
  <c r="J60" i="3" s="1"/>
  <c r="E60" i="3"/>
  <c r="N59" i="3"/>
  <c r="M59" i="3"/>
  <c r="L59" i="3"/>
  <c r="K59" i="3"/>
  <c r="H59" i="3"/>
  <c r="H19" i="3" s="1"/>
  <c r="F59" i="3"/>
  <c r="J59" i="3" s="1"/>
  <c r="E59" i="3"/>
  <c r="N58" i="3"/>
  <c r="M58" i="3"/>
  <c r="L58" i="3"/>
  <c r="K58" i="3"/>
  <c r="H58" i="3"/>
  <c r="F58" i="3"/>
  <c r="J58" i="3" s="1"/>
  <c r="E58" i="3"/>
  <c r="N57" i="3"/>
  <c r="M57" i="3"/>
  <c r="L57" i="3"/>
  <c r="K57" i="3"/>
  <c r="H57" i="3"/>
  <c r="F57" i="3"/>
  <c r="J57" i="3" s="1"/>
  <c r="E57" i="3"/>
  <c r="N56" i="3"/>
  <c r="M56" i="3"/>
  <c r="L56" i="3"/>
  <c r="K56" i="3"/>
  <c r="H56" i="3"/>
  <c r="H18" i="3" s="1"/>
  <c r="F56" i="3"/>
  <c r="J56" i="3" s="1"/>
  <c r="E56" i="3"/>
  <c r="N55" i="3"/>
  <c r="M55" i="3"/>
  <c r="L55" i="3"/>
  <c r="K55" i="3"/>
  <c r="H55" i="3"/>
  <c r="F55" i="3"/>
  <c r="J55" i="3" s="1"/>
  <c r="E55" i="3"/>
  <c r="N54" i="3"/>
  <c r="M54" i="3"/>
  <c r="L54" i="3"/>
  <c r="K54" i="3"/>
  <c r="H54" i="3"/>
  <c r="F54" i="3"/>
  <c r="J54" i="3" s="1"/>
  <c r="E54" i="3"/>
  <c r="N53" i="3"/>
  <c r="M53" i="3"/>
  <c r="L53" i="3"/>
  <c r="K53" i="3"/>
  <c r="H53" i="3"/>
  <c r="H17" i="3" s="1"/>
  <c r="F53" i="3"/>
  <c r="J53" i="3" s="1"/>
  <c r="E53" i="3"/>
  <c r="E17" i="3" s="1"/>
  <c r="N52" i="3"/>
  <c r="M52" i="3"/>
  <c r="L52" i="3"/>
  <c r="K52" i="3"/>
  <c r="H52" i="3"/>
  <c r="F52" i="3"/>
  <c r="J52" i="3" s="1"/>
  <c r="E52" i="3"/>
  <c r="N51" i="3"/>
  <c r="M51" i="3"/>
  <c r="L51" i="3"/>
  <c r="K51" i="3"/>
  <c r="H51" i="3"/>
  <c r="F51" i="3"/>
  <c r="J51" i="3" s="1"/>
  <c r="E51" i="3"/>
  <c r="N50" i="3"/>
  <c r="M50" i="3"/>
  <c r="L50" i="3"/>
  <c r="K50" i="3"/>
  <c r="H50" i="3"/>
  <c r="H16" i="3" s="1"/>
  <c r="F50" i="3"/>
  <c r="J50" i="3" s="1"/>
  <c r="E50" i="3"/>
  <c r="N49" i="3"/>
  <c r="M49" i="3"/>
  <c r="L49" i="3"/>
  <c r="K49" i="3"/>
  <c r="H49" i="3"/>
  <c r="F49" i="3"/>
  <c r="J49" i="3" s="1"/>
  <c r="E49" i="3"/>
  <c r="N48" i="3"/>
  <c r="M48" i="3"/>
  <c r="L48" i="3"/>
  <c r="K48" i="3"/>
  <c r="H48" i="3"/>
  <c r="F48" i="3"/>
  <c r="J48" i="3" s="1"/>
  <c r="E48" i="3"/>
  <c r="N47" i="3"/>
  <c r="M47" i="3"/>
  <c r="L47" i="3"/>
  <c r="K47" i="3"/>
  <c r="H47" i="3"/>
  <c r="F47" i="3"/>
  <c r="J47" i="3" s="1"/>
  <c r="E47" i="3"/>
  <c r="N46" i="3"/>
  <c r="M46" i="3"/>
  <c r="L46" i="3"/>
  <c r="K46" i="3"/>
  <c r="H46" i="3"/>
  <c r="F46" i="3"/>
  <c r="J46" i="3" s="1"/>
  <c r="E46" i="3"/>
  <c r="N45" i="3"/>
  <c r="M45" i="3"/>
  <c r="L45" i="3"/>
  <c r="K45" i="3"/>
  <c r="H45" i="3"/>
  <c r="F45" i="3"/>
  <c r="J45" i="3" s="1"/>
  <c r="E45" i="3"/>
  <c r="N44" i="3"/>
  <c r="M44" i="3"/>
  <c r="L44" i="3"/>
  <c r="K44" i="3"/>
  <c r="H44" i="3"/>
  <c r="H14" i="3" s="1"/>
  <c r="H4" i="3" s="1"/>
  <c r="F44" i="3"/>
  <c r="J44" i="3" s="1"/>
  <c r="E44" i="3"/>
  <c r="N43" i="3"/>
  <c r="L43" i="3"/>
  <c r="N42" i="3"/>
  <c r="L42" i="3"/>
  <c r="N41" i="3"/>
  <c r="L41" i="3"/>
  <c r="N40" i="3"/>
  <c r="L40" i="3"/>
  <c r="N39" i="3"/>
  <c r="L39" i="3"/>
  <c r="N38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I22" i="3"/>
  <c r="G22" i="3"/>
  <c r="D22" i="3"/>
  <c r="C22" i="3"/>
  <c r="I21" i="3"/>
  <c r="H21" i="3"/>
  <c r="G21" i="3"/>
  <c r="D21" i="3"/>
  <c r="C21" i="3"/>
  <c r="I20" i="3"/>
  <c r="N20" i="3" s="1"/>
  <c r="H20" i="3"/>
  <c r="G20" i="3"/>
  <c r="D20" i="3"/>
  <c r="C20" i="3"/>
  <c r="I19" i="3"/>
  <c r="G19" i="3"/>
  <c r="D19" i="3"/>
  <c r="C19" i="3"/>
  <c r="I18" i="3"/>
  <c r="G18" i="3"/>
  <c r="F18" i="3"/>
  <c r="D18" i="3"/>
  <c r="C18" i="3"/>
  <c r="I17" i="3"/>
  <c r="G17" i="3"/>
  <c r="F17" i="3"/>
  <c r="D17" i="3"/>
  <c r="D5" i="3" s="1"/>
  <c r="C17" i="3"/>
  <c r="M16" i="3"/>
  <c r="I16" i="3"/>
  <c r="N16" i="3" s="1"/>
  <c r="G16" i="3"/>
  <c r="K16" i="3" s="1"/>
  <c r="F16" i="3"/>
  <c r="J16" i="3" s="1"/>
  <c r="E16" i="3"/>
  <c r="C16" i="3"/>
  <c r="L16" i="3" s="1"/>
  <c r="M15" i="3"/>
  <c r="L15" i="3"/>
  <c r="K15" i="3"/>
  <c r="I15" i="3"/>
  <c r="N15" i="3" s="1"/>
  <c r="H15" i="3"/>
  <c r="F15" i="3"/>
  <c r="J15" i="3" s="1"/>
  <c r="E15" i="3"/>
  <c r="M14" i="3"/>
  <c r="L14" i="3"/>
  <c r="I14" i="3"/>
  <c r="N14" i="3" s="1"/>
  <c r="G14" i="3"/>
  <c r="G4" i="3" s="1"/>
  <c r="F14" i="3"/>
  <c r="J14" i="3" s="1"/>
  <c r="E14" i="3"/>
  <c r="L13" i="3"/>
  <c r="L12" i="3"/>
  <c r="D4" i="3"/>
  <c r="M4" i="3" s="1"/>
  <c r="C4" i="3"/>
  <c r="L4" i="3" s="1"/>
  <c r="N17" i="3" l="1"/>
  <c r="C6" i="3"/>
  <c r="K18" i="3"/>
  <c r="L18" i="3"/>
  <c r="I6" i="3"/>
  <c r="K21" i="3"/>
  <c r="G6" i="3"/>
  <c r="H6" i="3"/>
  <c r="E4" i="3"/>
  <c r="J17" i="3"/>
  <c r="D6" i="3"/>
  <c r="M6" i="3" s="1"/>
  <c r="N21" i="3"/>
  <c r="C5" i="3"/>
  <c r="L5" i="3" s="1"/>
  <c r="L19" i="3"/>
  <c r="L20" i="3"/>
  <c r="K22" i="3"/>
  <c r="H5" i="3"/>
  <c r="L17" i="3"/>
  <c r="K17" i="3"/>
  <c r="J18" i="3"/>
  <c r="N18" i="3"/>
  <c r="K20" i="3"/>
  <c r="L22" i="3"/>
  <c r="N22" i="3"/>
  <c r="N6" i="3"/>
  <c r="I5" i="3"/>
  <c r="N5" i="3" s="1"/>
  <c r="N19" i="3"/>
  <c r="F4" i="3"/>
  <c r="J4" i="3" s="1"/>
  <c r="G5" i="3"/>
  <c r="K5" i="3" s="1"/>
  <c r="K4" i="3"/>
  <c r="K19" i="3"/>
  <c r="L21" i="3"/>
  <c r="K14" i="3"/>
  <c r="M5" i="3"/>
  <c r="E6" i="3"/>
  <c r="M17" i="3"/>
  <c r="E18" i="3"/>
  <c r="M18" i="3"/>
  <c r="E19" i="3"/>
  <c r="M19" i="3"/>
  <c r="E20" i="3"/>
  <c r="M20" i="3"/>
  <c r="E21" i="3"/>
  <c r="M21" i="3"/>
  <c r="E22" i="3"/>
  <c r="M22" i="3"/>
  <c r="F6" i="3"/>
  <c r="J6" i="3" s="1"/>
  <c r="F19" i="3"/>
  <c r="J19" i="3" s="1"/>
  <c r="F20" i="3"/>
  <c r="J20" i="3" s="1"/>
  <c r="F21" i="3"/>
  <c r="J21" i="3" s="1"/>
  <c r="F22" i="3"/>
  <c r="J22" i="3" s="1"/>
  <c r="E5" i="3" l="1"/>
  <c r="F5" i="3"/>
  <c r="J5" i="3" s="1"/>
  <c r="L6" i="3"/>
  <c r="K6" i="3"/>
  <c r="J52" i="4"/>
  <c r="I52" i="4"/>
  <c r="H52" i="4"/>
  <c r="G52" i="4"/>
  <c r="F52" i="4"/>
  <c r="E52" i="4"/>
  <c r="D52" i="4"/>
  <c r="J51" i="4"/>
  <c r="I51" i="4"/>
  <c r="H51" i="4"/>
  <c r="G51" i="4"/>
  <c r="F51" i="4"/>
  <c r="E51" i="4"/>
  <c r="D51" i="4"/>
  <c r="J50" i="4"/>
  <c r="I50" i="4"/>
  <c r="H50" i="4"/>
  <c r="G50" i="4"/>
  <c r="F50" i="4"/>
  <c r="E50" i="4"/>
  <c r="D50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J47" i="4"/>
  <c r="I47" i="4"/>
  <c r="H47" i="4"/>
  <c r="G47" i="4"/>
  <c r="F47" i="4"/>
  <c r="E47" i="4"/>
  <c r="D47" i="4"/>
  <c r="J46" i="4"/>
  <c r="I46" i="4"/>
  <c r="H46" i="4"/>
  <c r="G46" i="4"/>
  <c r="F46" i="4"/>
  <c r="E46" i="4"/>
  <c r="D46" i="4"/>
  <c r="J45" i="4"/>
  <c r="I45" i="4"/>
  <c r="H45" i="4"/>
  <c r="G45" i="4"/>
  <c r="F45" i="4"/>
  <c r="E45" i="4"/>
  <c r="D45" i="4"/>
  <c r="J44" i="4"/>
  <c r="I44" i="4"/>
  <c r="H44" i="4"/>
  <c r="G44" i="4"/>
  <c r="F44" i="4"/>
  <c r="E44" i="4"/>
  <c r="D44" i="4"/>
  <c r="J43" i="4"/>
  <c r="I43" i="4"/>
  <c r="H43" i="4"/>
  <c r="G43" i="4"/>
  <c r="F43" i="4"/>
  <c r="E43" i="4"/>
  <c r="D43" i="4"/>
  <c r="J42" i="4"/>
  <c r="I42" i="4"/>
  <c r="H42" i="4"/>
  <c r="G42" i="4"/>
  <c r="F42" i="4"/>
  <c r="E42" i="4"/>
  <c r="D42" i="4"/>
  <c r="J41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J38" i="4"/>
  <c r="I38" i="4"/>
  <c r="H38" i="4"/>
  <c r="G38" i="4"/>
  <c r="F38" i="4"/>
  <c r="E38" i="4"/>
  <c r="D38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J31" i="4"/>
  <c r="I31" i="4"/>
  <c r="H31" i="4"/>
  <c r="G31" i="4"/>
  <c r="F31" i="4"/>
  <c r="E31" i="4"/>
  <c r="D31" i="4"/>
  <c r="J30" i="4"/>
  <c r="I30" i="4"/>
  <c r="H30" i="4"/>
  <c r="G30" i="4"/>
  <c r="F30" i="4"/>
  <c r="E30" i="4"/>
  <c r="D30" i="4"/>
  <c r="J51" i="5" l="1"/>
  <c r="I51" i="5"/>
  <c r="H51" i="5"/>
  <c r="G51" i="5"/>
  <c r="F51" i="5"/>
  <c r="E51" i="5"/>
  <c r="D51" i="5"/>
  <c r="C51" i="5"/>
  <c r="J50" i="5"/>
  <c r="I50" i="5"/>
  <c r="H50" i="5"/>
  <c r="G50" i="5"/>
  <c r="F50" i="5"/>
  <c r="E50" i="5"/>
  <c r="D50" i="5"/>
  <c r="C50" i="5"/>
  <c r="J49" i="5"/>
  <c r="I49" i="5"/>
  <c r="H49" i="5"/>
  <c r="G49" i="5"/>
  <c r="F49" i="5"/>
  <c r="E49" i="5"/>
  <c r="D49" i="5"/>
  <c r="C49" i="5"/>
  <c r="J48" i="5"/>
  <c r="I48" i="5"/>
  <c r="H48" i="5"/>
  <c r="G48" i="5"/>
  <c r="F48" i="5"/>
  <c r="E48" i="5"/>
  <c r="D48" i="5"/>
  <c r="C48" i="5"/>
  <c r="J47" i="5"/>
  <c r="I47" i="5"/>
  <c r="H47" i="5"/>
  <c r="G47" i="5"/>
  <c r="F47" i="5"/>
  <c r="E47" i="5"/>
  <c r="D47" i="5"/>
  <c r="C47" i="5"/>
  <c r="J46" i="5"/>
  <c r="I46" i="5"/>
  <c r="H46" i="5"/>
  <c r="G46" i="5"/>
  <c r="F46" i="5"/>
  <c r="E46" i="5"/>
  <c r="D46" i="5"/>
  <c r="C46" i="5"/>
  <c r="J45" i="5"/>
  <c r="I45" i="5"/>
  <c r="H45" i="5"/>
  <c r="G45" i="5"/>
  <c r="F45" i="5"/>
  <c r="E45" i="5"/>
  <c r="D45" i="5"/>
  <c r="C45" i="5"/>
  <c r="J44" i="5"/>
  <c r="I44" i="5"/>
  <c r="H44" i="5"/>
  <c r="G44" i="5"/>
  <c r="F44" i="5"/>
  <c r="E44" i="5"/>
  <c r="D44" i="5"/>
  <c r="C44" i="5"/>
  <c r="J43" i="5"/>
  <c r="I43" i="5"/>
  <c r="H43" i="5"/>
  <c r="G43" i="5"/>
  <c r="F43" i="5"/>
  <c r="E43" i="5"/>
  <c r="D43" i="5"/>
  <c r="C43" i="5"/>
  <c r="J42" i="5"/>
  <c r="I42" i="5"/>
  <c r="H42" i="5"/>
  <c r="G42" i="5"/>
  <c r="F42" i="5"/>
  <c r="E42" i="5"/>
  <c r="D42" i="5"/>
  <c r="C42" i="5"/>
  <c r="J41" i="5"/>
  <c r="I41" i="5"/>
  <c r="H41" i="5"/>
  <c r="G41" i="5"/>
  <c r="F41" i="5"/>
  <c r="E41" i="5"/>
  <c r="D41" i="5"/>
  <c r="C41" i="5"/>
  <c r="J40" i="5"/>
  <c r="I40" i="5"/>
  <c r="H40" i="5"/>
  <c r="G40" i="5"/>
  <c r="F40" i="5"/>
  <c r="E40" i="5"/>
  <c r="D40" i="5"/>
  <c r="C40" i="5"/>
  <c r="J39" i="5"/>
  <c r="I39" i="5"/>
  <c r="H39" i="5"/>
  <c r="G39" i="5"/>
  <c r="F39" i="5"/>
  <c r="E39" i="5"/>
  <c r="D39" i="5"/>
  <c r="C39" i="5"/>
  <c r="J38" i="5"/>
  <c r="I38" i="5"/>
  <c r="H38" i="5"/>
  <c r="G38" i="5"/>
  <c r="F38" i="5"/>
  <c r="E38" i="5"/>
  <c r="D38" i="5"/>
  <c r="C38" i="5"/>
  <c r="J37" i="5"/>
  <c r="I37" i="5"/>
  <c r="H37" i="5"/>
  <c r="G37" i="5"/>
  <c r="F37" i="5"/>
  <c r="E37" i="5"/>
  <c r="D37" i="5"/>
  <c r="C37" i="5"/>
  <c r="J36" i="5"/>
  <c r="I36" i="5"/>
  <c r="H36" i="5"/>
  <c r="G36" i="5"/>
  <c r="F36" i="5"/>
  <c r="E36" i="5"/>
  <c r="D36" i="5"/>
  <c r="C36" i="5"/>
  <c r="J35" i="5"/>
  <c r="I35" i="5"/>
  <c r="H35" i="5"/>
  <c r="G35" i="5"/>
  <c r="F35" i="5"/>
  <c r="E35" i="5"/>
  <c r="D35" i="5"/>
  <c r="C35" i="5"/>
  <c r="J34" i="5"/>
  <c r="I34" i="5"/>
  <c r="H34" i="5"/>
  <c r="G34" i="5"/>
  <c r="F34" i="5"/>
  <c r="E34" i="5"/>
  <c r="D34" i="5"/>
  <c r="C34" i="5"/>
  <c r="J33" i="5"/>
  <c r="I33" i="5"/>
  <c r="H33" i="5"/>
  <c r="G33" i="5"/>
  <c r="F33" i="5"/>
  <c r="E33" i="5"/>
  <c r="D33" i="5"/>
  <c r="C33" i="5"/>
  <c r="J32" i="5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J29" i="5"/>
  <c r="I29" i="5"/>
  <c r="H29" i="5"/>
  <c r="G29" i="5"/>
  <c r="F29" i="5"/>
  <c r="E29" i="5"/>
  <c r="D29" i="5"/>
  <c r="C29" i="5"/>
  <c r="U71" i="6" l="1"/>
  <c r="U70" i="6"/>
  <c r="U69" i="6"/>
  <c r="U68" i="6"/>
  <c r="U67" i="6"/>
  <c r="U22" i="6" s="1"/>
  <c r="U66" i="6"/>
  <c r="U65" i="6"/>
  <c r="U64" i="6"/>
  <c r="U63" i="6"/>
  <c r="U62" i="6"/>
  <c r="U61" i="6"/>
  <c r="U20" i="6" s="1"/>
  <c r="U7" i="6" s="1"/>
  <c r="U60" i="6"/>
  <c r="U59" i="6"/>
  <c r="U58" i="6"/>
  <c r="U57" i="6"/>
  <c r="U53" i="6"/>
  <c r="U52" i="6"/>
  <c r="U51" i="6"/>
  <c r="U50" i="6"/>
  <c r="U49" i="6"/>
  <c r="U48" i="6"/>
  <c r="U41" i="6"/>
  <c r="U40" i="6"/>
  <c r="U39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T16" i="6"/>
  <c r="S16" i="6"/>
  <c r="R16" i="6"/>
  <c r="R6" i="6" s="1"/>
  <c r="Q16" i="6"/>
  <c r="P16" i="6"/>
  <c r="O16" i="6"/>
  <c r="N16" i="6"/>
  <c r="N6" i="6" s="1"/>
  <c r="M16" i="6"/>
  <c r="L16" i="6"/>
  <c r="K16" i="6"/>
  <c r="J16" i="6"/>
  <c r="J6" i="6" s="1"/>
  <c r="I16" i="6"/>
  <c r="H16" i="6"/>
  <c r="G16" i="6"/>
  <c r="F16" i="6"/>
  <c r="F6" i="6" s="1"/>
  <c r="E16" i="6"/>
  <c r="D16" i="6"/>
  <c r="C16" i="6"/>
  <c r="T15" i="6"/>
  <c r="S15" i="6"/>
  <c r="Q15" i="6"/>
  <c r="P15" i="6"/>
  <c r="O15" i="6"/>
  <c r="N15" i="6"/>
  <c r="M15" i="6"/>
  <c r="L15" i="6"/>
  <c r="L5" i="6" s="1"/>
  <c r="K15" i="6"/>
  <c r="J15" i="6"/>
  <c r="I15" i="6"/>
  <c r="H15" i="6"/>
  <c r="H5" i="6" s="1"/>
  <c r="G15" i="6"/>
  <c r="F15" i="6"/>
  <c r="E15" i="6"/>
  <c r="D15" i="6"/>
  <c r="D5" i="6" s="1"/>
  <c r="C15" i="6"/>
  <c r="U13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T6" i="6"/>
  <c r="S6" i="6"/>
  <c r="Q6" i="6"/>
  <c r="P6" i="6"/>
  <c r="O6" i="6"/>
  <c r="M6" i="6"/>
  <c r="L6" i="6"/>
  <c r="K6" i="6"/>
  <c r="I6" i="6"/>
  <c r="H6" i="6"/>
  <c r="G6" i="6"/>
  <c r="E6" i="6"/>
  <c r="D6" i="6"/>
  <c r="C6" i="6"/>
  <c r="T5" i="6"/>
  <c r="S5" i="6"/>
  <c r="Q5" i="6"/>
  <c r="O5" i="6"/>
  <c r="N5" i="6"/>
  <c r="M5" i="6"/>
  <c r="K5" i="6"/>
  <c r="J5" i="6"/>
  <c r="I5" i="6"/>
  <c r="G5" i="6"/>
  <c r="F5" i="6"/>
  <c r="E5" i="6"/>
  <c r="C5" i="6"/>
  <c r="U6" i="6" l="1"/>
  <c r="U17" i="6"/>
  <c r="U15" i="6"/>
  <c r="U5" i="6" s="1"/>
  <c r="U16" i="6"/>
  <c r="P5" i="6"/>
  <c r="U71" i="7" l="1"/>
  <c r="U70" i="7"/>
  <c r="U69" i="7"/>
  <c r="U23" i="7" s="1"/>
  <c r="U68" i="7"/>
  <c r="U67" i="7"/>
  <c r="U66" i="7"/>
  <c r="U65" i="7"/>
  <c r="U64" i="7"/>
  <c r="U21" i="7" s="1"/>
  <c r="U63" i="7"/>
  <c r="U62" i="7"/>
  <c r="U61" i="7"/>
  <c r="U60" i="7"/>
  <c r="U59" i="7"/>
  <c r="U58" i="7"/>
  <c r="U57" i="7"/>
  <c r="U56" i="7"/>
  <c r="U18" i="7" s="1"/>
  <c r="U53" i="7"/>
  <c r="U52" i="7"/>
  <c r="U51" i="7"/>
  <c r="U17" i="7" s="1"/>
  <c r="U50" i="7"/>
  <c r="U49" i="7"/>
  <c r="U48" i="7"/>
  <c r="U41" i="7"/>
  <c r="U40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T21" i="7"/>
  <c r="S21" i="7"/>
  <c r="S7" i="7" s="1"/>
  <c r="R21" i="7"/>
  <c r="Q21" i="7"/>
  <c r="P21" i="7"/>
  <c r="O21" i="7"/>
  <c r="N21" i="7"/>
  <c r="M21" i="7"/>
  <c r="L21" i="7"/>
  <c r="K21" i="7"/>
  <c r="K7" i="7" s="1"/>
  <c r="J21" i="7"/>
  <c r="I21" i="7"/>
  <c r="H21" i="7"/>
  <c r="G21" i="7"/>
  <c r="F21" i="7"/>
  <c r="E21" i="7"/>
  <c r="D21" i="7"/>
  <c r="C21" i="7"/>
  <c r="C7" i="7" s="1"/>
  <c r="T20" i="7"/>
  <c r="S20" i="7"/>
  <c r="R20" i="7"/>
  <c r="Q20" i="7"/>
  <c r="Q7" i="7" s="1"/>
  <c r="P20" i="7"/>
  <c r="O20" i="7"/>
  <c r="N20" i="7"/>
  <c r="M20" i="7"/>
  <c r="M7" i="7" s="1"/>
  <c r="L20" i="7"/>
  <c r="K20" i="7"/>
  <c r="J20" i="7"/>
  <c r="I20" i="7"/>
  <c r="I7" i="7" s="1"/>
  <c r="H20" i="7"/>
  <c r="G20" i="7"/>
  <c r="F20" i="7"/>
  <c r="E20" i="7"/>
  <c r="E7" i="7" s="1"/>
  <c r="D20" i="7"/>
  <c r="C20" i="7"/>
  <c r="U19" i="7"/>
  <c r="T19" i="7"/>
  <c r="T6" i="7" s="1"/>
  <c r="S19" i="7"/>
  <c r="R19" i="7"/>
  <c r="Q19" i="7"/>
  <c r="P19" i="7"/>
  <c r="O19" i="7"/>
  <c r="N19" i="7"/>
  <c r="M19" i="7"/>
  <c r="L19" i="7"/>
  <c r="L6" i="7" s="1"/>
  <c r="K19" i="7"/>
  <c r="J19" i="7"/>
  <c r="I19" i="7"/>
  <c r="H19" i="7"/>
  <c r="G19" i="7"/>
  <c r="F19" i="7"/>
  <c r="E19" i="7"/>
  <c r="D19" i="7"/>
  <c r="D6" i="7" s="1"/>
  <c r="C19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H6" i="7" s="1"/>
  <c r="G18" i="7"/>
  <c r="F18" i="7"/>
  <c r="E18" i="7"/>
  <c r="D18" i="7"/>
  <c r="C18" i="7"/>
  <c r="T17" i="7"/>
  <c r="S17" i="7"/>
  <c r="R17" i="7"/>
  <c r="Q17" i="7"/>
  <c r="P17" i="7"/>
  <c r="O17" i="7"/>
  <c r="N17" i="7"/>
  <c r="N6" i="7" s="1"/>
  <c r="M17" i="7"/>
  <c r="L17" i="7"/>
  <c r="K17" i="7"/>
  <c r="J17" i="7"/>
  <c r="I17" i="7"/>
  <c r="H17" i="7"/>
  <c r="G17" i="7"/>
  <c r="F17" i="7"/>
  <c r="E17" i="7"/>
  <c r="D17" i="7"/>
  <c r="C17" i="7"/>
  <c r="S16" i="7"/>
  <c r="S6" i="7" s="1"/>
  <c r="R16" i="7"/>
  <c r="Q16" i="7"/>
  <c r="P16" i="7"/>
  <c r="U16" i="7" s="1"/>
  <c r="O16" i="7"/>
  <c r="O6" i="7" s="1"/>
  <c r="N16" i="7"/>
  <c r="M16" i="7"/>
  <c r="L16" i="7"/>
  <c r="K16" i="7"/>
  <c r="K6" i="7" s="1"/>
  <c r="J16" i="7"/>
  <c r="H16" i="7"/>
  <c r="G16" i="7"/>
  <c r="F16" i="7"/>
  <c r="F6" i="7" s="1"/>
  <c r="D16" i="7"/>
  <c r="U15" i="7"/>
  <c r="T15" i="7"/>
  <c r="S15" i="7"/>
  <c r="S5" i="7" s="1"/>
  <c r="Q15" i="7"/>
  <c r="P15" i="7"/>
  <c r="O15" i="7"/>
  <c r="N15" i="7"/>
  <c r="N5" i="7" s="1"/>
  <c r="M15" i="7"/>
  <c r="L15" i="7"/>
  <c r="K15" i="7"/>
  <c r="J15" i="7"/>
  <c r="J5" i="7" s="1"/>
  <c r="I15" i="7"/>
  <c r="H15" i="7"/>
  <c r="G15" i="7"/>
  <c r="F15" i="7"/>
  <c r="F5" i="7" s="1"/>
  <c r="E15" i="7"/>
  <c r="D15" i="7"/>
  <c r="C15" i="7"/>
  <c r="U13" i="7"/>
  <c r="T13" i="7"/>
  <c r="O7" i="7"/>
  <c r="G7" i="7"/>
  <c r="R6" i="7"/>
  <c r="J6" i="7"/>
  <c r="T5" i="7"/>
  <c r="Q5" i="7"/>
  <c r="P5" i="7"/>
  <c r="O5" i="7"/>
  <c r="M5" i="7"/>
  <c r="L5" i="7"/>
  <c r="K5" i="7"/>
  <c r="I5" i="7"/>
  <c r="H5" i="7"/>
  <c r="G5" i="7"/>
  <c r="E5" i="7"/>
  <c r="D5" i="7"/>
  <c r="C5" i="7"/>
  <c r="U5" i="7" l="1"/>
  <c r="C6" i="7"/>
  <c r="F7" i="7"/>
  <c r="R7" i="7"/>
  <c r="M6" i="7"/>
  <c r="Q6" i="7"/>
  <c r="G6" i="7"/>
  <c r="J7" i="7"/>
  <c r="N7" i="7"/>
  <c r="U20" i="7"/>
  <c r="U7" i="7" s="1"/>
  <c r="P6" i="7"/>
  <c r="E6" i="7"/>
  <c r="I6" i="7"/>
  <c r="D7" i="7"/>
  <c r="H7" i="7"/>
  <c r="L7" i="7"/>
  <c r="P7" i="7"/>
  <c r="T7" i="7"/>
  <c r="U22" i="7"/>
  <c r="M70" i="8"/>
  <c r="M22" i="8" s="1"/>
  <c r="M69" i="8"/>
  <c r="M68" i="8"/>
  <c r="M67" i="8"/>
  <c r="M66" i="8"/>
  <c r="M21" i="8" s="1"/>
  <c r="M65" i="8"/>
  <c r="M64" i="8"/>
  <c r="M63" i="8"/>
  <c r="M62" i="8"/>
  <c r="M20" i="8" s="1"/>
  <c r="M59" i="8"/>
  <c r="M58" i="8"/>
  <c r="M57" i="8"/>
  <c r="M56" i="8"/>
  <c r="M18" i="8" s="1"/>
  <c r="M55" i="8"/>
  <c r="M54" i="8"/>
  <c r="M17" i="8" s="1"/>
  <c r="M53" i="8"/>
  <c r="M49" i="8"/>
  <c r="M48" i="8"/>
  <c r="M47" i="8"/>
  <c r="M46" i="8"/>
  <c r="M45" i="8"/>
  <c r="M14" i="8" s="1"/>
  <c r="M4" i="8" s="1"/>
  <c r="M44" i="8"/>
  <c r="L22" i="8"/>
  <c r="K22" i="8"/>
  <c r="J22" i="8"/>
  <c r="I22" i="8"/>
  <c r="H22" i="8"/>
  <c r="G22" i="8"/>
  <c r="F22" i="8"/>
  <c r="E22" i="8"/>
  <c r="D22" i="8"/>
  <c r="C22" i="8"/>
  <c r="L21" i="8"/>
  <c r="K21" i="8"/>
  <c r="J21" i="8"/>
  <c r="I21" i="8"/>
  <c r="I6" i="8" s="1"/>
  <c r="H21" i="8"/>
  <c r="G21" i="8"/>
  <c r="F21" i="8"/>
  <c r="E21" i="8"/>
  <c r="E6" i="8" s="1"/>
  <c r="D21" i="8"/>
  <c r="C21" i="8"/>
  <c r="L20" i="8"/>
  <c r="L6" i="8" s="1"/>
  <c r="K20" i="8"/>
  <c r="J20" i="8"/>
  <c r="I20" i="8"/>
  <c r="H20" i="8"/>
  <c r="H6" i="8" s="1"/>
  <c r="G20" i="8"/>
  <c r="F20" i="8"/>
  <c r="E20" i="8"/>
  <c r="D20" i="8"/>
  <c r="D6" i="8" s="1"/>
  <c r="C20" i="8"/>
  <c r="M19" i="8"/>
  <c r="L19" i="8"/>
  <c r="K19" i="8"/>
  <c r="K6" i="8" s="1"/>
  <c r="J19" i="8"/>
  <c r="I19" i="8"/>
  <c r="H19" i="8"/>
  <c r="G19" i="8"/>
  <c r="G6" i="8" s="1"/>
  <c r="F19" i="8"/>
  <c r="E19" i="8"/>
  <c r="D19" i="8"/>
  <c r="C19" i="8"/>
  <c r="C6" i="8" s="1"/>
  <c r="L18" i="8"/>
  <c r="K18" i="8"/>
  <c r="J18" i="8"/>
  <c r="J5" i="8" s="1"/>
  <c r="I18" i="8"/>
  <c r="H18" i="8"/>
  <c r="G18" i="8"/>
  <c r="F18" i="8"/>
  <c r="F5" i="8" s="1"/>
  <c r="E18" i="8"/>
  <c r="D18" i="8"/>
  <c r="C18" i="8"/>
  <c r="L17" i="8"/>
  <c r="K17" i="8"/>
  <c r="J17" i="8"/>
  <c r="I17" i="8"/>
  <c r="H17" i="8"/>
  <c r="G17" i="8"/>
  <c r="F17" i="8"/>
  <c r="E17" i="8"/>
  <c r="D17" i="8"/>
  <c r="C17" i="8"/>
  <c r="M16" i="8"/>
  <c r="L16" i="8"/>
  <c r="K16" i="8"/>
  <c r="K5" i="8" s="1"/>
  <c r="J16" i="8"/>
  <c r="I16" i="8"/>
  <c r="H16" i="8"/>
  <c r="G16" i="8"/>
  <c r="G5" i="8" s="1"/>
  <c r="F16" i="8"/>
  <c r="E16" i="8"/>
  <c r="D16" i="8"/>
  <c r="C16" i="8"/>
  <c r="C5" i="8" s="1"/>
  <c r="L15" i="8"/>
  <c r="K15" i="8"/>
  <c r="J15" i="8"/>
  <c r="I15" i="8"/>
  <c r="I5" i="8" s="1"/>
  <c r="H15" i="8"/>
  <c r="G15" i="8"/>
  <c r="F15" i="8"/>
  <c r="E15" i="8"/>
  <c r="E5" i="8" s="1"/>
  <c r="D15" i="8"/>
  <c r="C15" i="8"/>
  <c r="L14" i="8"/>
  <c r="L4" i="8" s="1"/>
  <c r="K14" i="8"/>
  <c r="J14" i="8"/>
  <c r="I14" i="8"/>
  <c r="H14" i="8"/>
  <c r="H4" i="8" s="1"/>
  <c r="G14" i="8"/>
  <c r="F14" i="8"/>
  <c r="E14" i="8"/>
  <c r="D14" i="8"/>
  <c r="D4" i="8" s="1"/>
  <c r="C14" i="8"/>
  <c r="M10" i="8"/>
  <c r="L10" i="8"/>
  <c r="K10" i="8"/>
  <c r="K3" i="8" s="1"/>
  <c r="J10" i="8"/>
  <c r="I10" i="8"/>
  <c r="H10" i="8"/>
  <c r="G10" i="8"/>
  <c r="F10" i="8"/>
  <c r="E10" i="8"/>
  <c r="D10" i="8"/>
  <c r="C10" i="8"/>
  <c r="C3" i="8" s="1"/>
  <c r="M9" i="8"/>
  <c r="L9" i="8"/>
  <c r="K9" i="8"/>
  <c r="J9" i="8"/>
  <c r="I9" i="8"/>
  <c r="H9" i="8"/>
  <c r="G9" i="8"/>
  <c r="F9" i="8"/>
  <c r="E9" i="8"/>
  <c r="D9" i="8"/>
  <c r="C9" i="8"/>
  <c r="M8" i="8"/>
  <c r="M3" i="8" s="1"/>
  <c r="L8" i="8"/>
  <c r="K8" i="8"/>
  <c r="J8" i="8"/>
  <c r="I8" i="8"/>
  <c r="I3" i="8" s="1"/>
  <c r="H8" i="8"/>
  <c r="G8" i="8"/>
  <c r="F8" i="8"/>
  <c r="E8" i="8"/>
  <c r="E3" i="8" s="1"/>
  <c r="D8" i="8"/>
  <c r="C8" i="8"/>
  <c r="M7" i="8"/>
  <c r="L7" i="8"/>
  <c r="K7" i="8"/>
  <c r="J7" i="8"/>
  <c r="I7" i="8"/>
  <c r="H7" i="8"/>
  <c r="G7" i="8"/>
  <c r="F7" i="8"/>
  <c r="E7" i="8"/>
  <c r="D7" i="8"/>
  <c r="C7" i="8"/>
  <c r="J6" i="8"/>
  <c r="F6" i="8"/>
  <c r="L5" i="8"/>
  <c r="H5" i="8"/>
  <c r="D5" i="8"/>
  <c r="K4" i="8"/>
  <c r="J4" i="8"/>
  <c r="I4" i="8"/>
  <c r="G4" i="8"/>
  <c r="F4" i="8"/>
  <c r="E4" i="8"/>
  <c r="C4" i="8"/>
  <c r="G3" i="8"/>
  <c r="F3" i="8" l="1"/>
  <c r="J3" i="8"/>
  <c r="M6" i="8"/>
  <c r="M15" i="8"/>
  <c r="M5" i="8" s="1"/>
  <c r="U6" i="7"/>
  <c r="D3" i="8"/>
  <c r="H3" i="8"/>
  <c r="L3" i="8"/>
  <c r="I66" i="9"/>
  <c r="H66" i="9"/>
  <c r="G66" i="9"/>
  <c r="E66" i="9"/>
  <c r="D66" i="9"/>
  <c r="B66" i="9"/>
  <c r="I65" i="9"/>
  <c r="H65" i="9"/>
  <c r="G65" i="9"/>
  <c r="E65" i="9"/>
  <c r="D65" i="9"/>
  <c r="B65" i="9"/>
  <c r="I64" i="9"/>
  <c r="H64" i="9"/>
  <c r="G64" i="9"/>
  <c r="E64" i="9"/>
  <c r="D64" i="9"/>
  <c r="B64" i="9"/>
  <c r="I63" i="9"/>
  <c r="H63" i="9"/>
  <c r="G63" i="9"/>
  <c r="E63" i="9"/>
  <c r="D63" i="9"/>
  <c r="B63" i="9"/>
  <c r="I62" i="9"/>
  <c r="H62" i="9"/>
  <c r="G62" i="9"/>
  <c r="E62" i="9"/>
  <c r="D62" i="9"/>
  <c r="B62" i="9"/>
  <c r="I61" i="9"/>
  <c r="H61" i="9"/>
  <c r="G61" i="9"/>
  <c r="E61" i="9"/>
  <c r="D61" i="9"/>
  <c r="B61" i="9"/>
  <c r="I60" i="9"/>
  <c r="H60" i="9"/>
  <c r="G60" i="9"/>
  <c r="E60" i="9"/>
  <c r="D60" i="9"/>
  <c r="B60" i="9"/>
  <c r="I59" i="9"/>
  <c r="H59" i="9"/>
  <c r="G59" i="9"/>
  <c r="E59" i="9"/>
  <c r="D59" i="9"/>
  <c r="B59" i="9"/>
  <c r="I58" i="9"/>
  <c r="H58" i="9"/>
  <c r="G58" i="9"/>
  <c r="E58" i="9"/>
  <c r="D58" i="9"/>
  <c r="B58" i="9"/>
  <c r="I57" i="9"/>
  <c r="H57" i="9"/>
  <c r="G57" i="9"/>
  <c r="E57" i="9"/>
  <c r="D57" i="9"/>
  <c r="B57" i="9"/>
  <c r="I56" i="9"/>
  <c r="H56" i="9"/>
  <c r="G56" i="9"/>
  <c r="E56" i="9"/>
  <c r="D56" i="9"/>
  <c r="B56" i="9"/>
  <c r="I55" i="9"/>
  <c r="H55" i="9"/>
  <c r="G55" i="9"/>
  <c r="E55" i="9"/>
  <c r="D55" i="9"/>
  <c r="B55" i="9"/>
  <c r="I54" i="9"/>
  <c r="H54" i="9"/>
  <c r="G54" i="9"/>
  <c r="E54" i="9"/>
  <c r="D54" i="9"/>
  <c r="B54" i="9"/>
  <c r="I53" i="9"/>
  <c r="H53" i="9"/>
  <c r="G53" i="9"/>
  <c r="E53" i="9"/>
  <c r="D53" i="9"/>
  <c r="B53" i="9"/>
  <c r="I52" i="9"/>
  <c r="H52" i="9"/>
  <c r="G52" i="9"/>
  <c r="E52" i="9"/>
  <c r="D52" i="9"/>
  <c r="B52" i="9"/>
  <c r="I51" i="9"/>
  <c r="H51" i="9"/>
  <c r="G51" i="9"/>
  <c r="E51" i="9"/>
  <c r="D51" i="9"/>
  <c r="B51" i="9"/>
  <c r="I50" i="9"/>
  <c r="H50" i="9"/>
  <c r="G50" i="9"/>
  <c r="E50" i="9"/>
  <c r="D50" i="9"/>
  <c r="B50" i="9"/>
  <c r="I49" i="9"/>
  <c r="H49" i="9"/>
  <c r="G49" i="9"/>
  <c r="E49" i="9"/>
  <c r="D49" i="9"/>
  <c r="B49" i="9"/>
  <c r="I48" i="9"/>
  <c r="H48" i="9"/>
  <c r="G48" i="9"/>
  <c r="E48" i="9"/>
  <c r="D48" i="9"/>
  <c r="B48" i="9"/>
  <c r="I47" i="9"/>
  <c r="H47" i="9"/>
  <c r="G47" i="9"/>
  <c r="E47" i="9"/>
  <c r="D47" i="9"/>
  <c r="B47" i="9"/>
  <c r="I46" i="9"/>
  <c r="H46" i="9"/>
  <c r="G46" i="9"/>
  <c r="E46" i="9"/>
  <c r="D46" i="9"/>
  <c r="B46" i="9"/>
  <c r="I45" i="9"/>
  <c r="H45" i="9"/>
  <c r="G45" i="9"/>
  <c r="E45" i="9"/>
  <c r="D45" i="9"/>
  <c r="B45" i="9"/>
  <c r="I44" i="9"/>
  <c r="H44" i="9"/>
  <c r="G44" i="9"/>
  <c r="E44" i="9"/>
  <c r="D44" i="9"/>
  <c r="B44" i="9"/>
  <c r="I43" i="9"/>
  <c r="H43" i="9"/>
  <c r="G43" i="9"/>
  <c r="E43" i="9"/>
  <c r="D43" i="9"/>
  <c r="B43" i="9"/>
  <c r="I42" i="9"/>
  <c r="H42" i="9"/>
  <c r="G42" i="9"/>
  <c r="E42" i="9"/>
  <c r="D42" i="9"/>
  <c r="B42" i="9"/>
  <c r="I41" i="9"/>
  <c r="H41" i="9"/>
  <c r="G41" i="9"/>
  <c r="E41" i="9"/>
  <c r="D41" i="9"/>
  <c r="B41" i="9"/>
  <c r="I40" i="9"/>
  <c r="H40" i="9"/>
  <c r="G40" i="9"/>
  <c r="E40" i="9"/>
  <c r="D40" i="9"/>
  <c r="B40" i="9"/>
  <c r="I39" i="9"/>
  <c r="H39" i="9"/>
  <c r="G39" i="9"/>
  <c r="E39" i="9"/>
  <c r="D39" i="9"/>
  <c r="B39" i="9"/>
  <c r="I38" i="9"/>
  <c r="H38" i="9"/>
  <c r="G38" i="9"/>
  <c r="E38" i="9"/>
  <c r="D38" i="9"/>
  <c r="B38" i="9"/>
  <c r="I37" i="9"/>
  <c r="H37" i="9"/>
  <c r="G37" i="9"/>
  <c r="E37" i="9"/>
  <c r="D37" i="9"/>
  <c r="B37" i="9"/>
  <c r="F34" i="9"/>
  <c r="F66" i="9" s="1"/>
  <c r="C34" i="9"/>
  <c r="C66" i="9" s="1"/>
  <c r="C39" i="9" l="1"/>
  <c r="C43" i="9"/>
  <c r="C47" i="9"/>
  <c r="C51" i="9"/>
  <c r="C55" i="9"/>
  <c r="C38" i="9"/>
  <c r="C42" i="9"/>
  <c r="C46" i="9"/>
  <c r="C50" i="9"/>
  <c r="C54" i="9"/>
  <c r="C37" i="9"/>
  <c r="C41" i="9"/>
  <c r="C45" i="9"/>
  <c r="C49" i="9"/>
  <c r="C53" i="9"/>
  <c r="C40" i="9"/>
  <c r="C44" i="9"/>
  <c r="C48" i="9"/>
  <c r="C52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C56" i="9"/>
  <c r="C57" i="9"/>
  <c r="C58" i="9"/>
  <c r="C59" i="9"/>
  <c r="C60" i="9"/>
  <c r="C61" i="9"/>
  <c r="C62" i="9"/>
  <c r="C63" i="9"/>
  <c r="C64" i="9"/>
  <c r="C65" i="9"/>
</calcChain>
</file>

<file path=xl/sharedStrings.xml><?xml version="1.0" encoding="utf-8"?>
<sst xmlns="http://schemas.openxmlformats.org/spreadsheetml/2006/main" count="799" uniqueCount="251">
  <si>
    <t>Tab7 Imports Classified by Broad Economic Categories (BEC) (₦'million)</t>
  </si>
  <si>
    <t xml:space="preserve">2014  </t>
  </si>
  <si>
    <t xml:space="preserve">2016 </t>
  </si>
  <si>
    <t>Oct-Dec 2013</t>
  </si>
  <si>
    <t>Oct-Dec 2014</t>
  </si>
  <si>
    <t>Oct-Dec 2015</t>
  </si>
  <si>
    <t>Oct-Dec 2016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</si>
  <si>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</si>
  <si>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</si>
  <si>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</si>
  <si>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</si>
  <si>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</si>
  <si>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</si>
  <si>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</si>
  <si>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</si>
  <si>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</si>
  <si>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</si>
  <si>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</si>
  <si>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</si>
  <si>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</si>
  <si>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32 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</si>
  <si>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</si>
  <si>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</si>
  <si>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</si>
  <si>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</si>
  <si>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</si>
  <si>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</si>
  <si>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</si>
  <si>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</si>
  <si>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</si>
  <si>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</si>
  <si>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</si>
  <si>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</si>
  <si>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</si>
  <si>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</si>
  <si>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</si>
  <si>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</si>
  <si>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</si>
  <si>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</si>
  <si>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>Total</t>
  </si>
  <si>
    <t>1/   nec: Not elsewhere classified or specified</t>
  </si>
  <si>
    <t>2/   Capital Goods (except for transport equipment) and parts etc.</t>
  </si>
  <si>
    <t>Tab6 Summary of  Imports by SITC (₦'million)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</si>
  <si>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</si>
  <si>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</si>
  <si>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</si>
  <si>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</si>
  <si>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</si>
  <si>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</si>
  <si>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</si>
  <si>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</si>
  <si>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</si>
  <si>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</si>
  <si>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Jan-Dec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</si>
  <si>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</si>
  <si>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</si>
  <si>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</si>
  <si>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</si>
  <si>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</si>
  <si>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</si>
  <si>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</si>
  <si>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</si>
  <si>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</si>
  <si>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</si>
  <si>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</si>
  <si>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</si>
  <si>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</si>
  <si>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</si>
  <si>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</si>
  <si>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</si>
  <si>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Tab5 Exports by Region and major Trading Partners (N'million)</t>
  </si>
  <si>
    <t>Africa</t>
  </si>
  <si>
    <t>America</t>
  </si>
  <si>
    <t>Europe</t>
  </si>
  <si>
    <t>Asia</t>
  </si>
  <si>
    <t>Oceania</t>
  </si>
  <si>
    <t>ECOWAS</t>
  </si>
  <si>
    <t>USA</t>
  </si>
  <si>
    <t>Canada</t>
  </si>
  <si>
    <t>Brazil</t>
  </si>
  <si>
    <t>Germany</t>
  </si>
  <si>
    <t>UK</t>
  </si>
  <si>
    <t>Netherlands</t>
  </si>
  <si>
    <t>Italy</t>
  </si>
  <si>
    <t>France</t>
  </si>
  <si>
    <t>Spain</t>
  </si>
  <si>
    <t>Japan</t>
  </si>
  <si>
    <t>India</t>
  </si>
  <si>
    <t>China</t>
  </si>
  <si>
    <r>
      <t>Tab4 Imports by Region and major Trading Partners (</t>
    </r>
    <r>
      <rPr>
        <b/>
        <sz val="20"/>
        <rFont val="Calibri"/>
        <family val="2"/>
      </rPr>
      <t>₦</t>
    </r>
    <r>
      <rPr>
        <b/>
        <sz val="20"/>
        <rFont val="Lucida Sans Unicode"/>
        <family val="2"/>
      </rPr>
      <t>'million)</t>
    </r>
  </si>
  <si>
    <r>
      <t>Tab3 Quarterly Exports By Section (</t>
    </r>
    <r>
      <rPr>
        <b/>
        <sz val="14"/>
        <rFont val="Calibri"/>
        <family val="2"/>
      </rPr>
      <t>₦</t>
    </r>
    <r>
      <rPr>
        <b/>
        <sz val="14"/>
        <rFont val="Lucida Sans Unicode"/>
        <family val="2"/>
      </rPr>
      <t>'Million)</t>
    </r>
  </si>
  <si>
    <t>2015</t>
  </si>
  <si>
    <t>I. Value (fob N million)</t>
  </si>
  <si>
    <t>01</t>
  </si>
  <si>
    <t>Live animals; animal products</t>
  </si>
  <si>
    <t>02</t>
  </si>
  <si>
    <t>Vegetable products</t>
  </si>
  <si>
    <t>03</t>
  </si>
  <si>
    <t>Animal and vegetable fats and oils and other cleavage prod.</t>
  </si>
  <si>
    <t>04</t>
  </si>
  <si>
    <t>Prepared foodstuffs; beverages, spirits and vinegar; tobacco</t>
  </si>
  <si>
    <t>05</t>
  </si>
  <si>
    <t>Mineral products</t>
  </si>
  <si>
    <t>06</t>
  </si>
  <si>
    <t>Products of the chemical and allied industries</t>
  </si>
  <si>
    <t>07</t>
  </si>
  <si>
    <t>Plastic, rubber and articles thereof</t>
  </si>
  <si>
    <t>08</t>
  </si>
  <si>
    <t>Raw hides and skins, leather, furskins etc.; saddlery</t>
  </si>
  <si>
    <t>09</t>
  </si>
  <si>
    <t>Wood and articles of wood, wood charcoal and articles</t>
  </si>
  <si>
    <t>10</t>
  </si>
  <si>
    <t>Paper making material; paper and paperboard, articles</t>
  </si>
  <si>
    <t>11</t>
  </si>
  <si>
    <t>Textiles and textile articles</t>
  </si>
  <si>
    <t>12</t>
  </si>
  <si>
    <t>Footwear, headgear, umbrellas, sunshades, whips etc.</t>
  </si>
  <si>
    <t>13</t>
  </si>
  <si>
    <t>Articles of stone, plaster, cement, asbestos, mica, ceramic</t>
  </si>
  <si>
    <t>14</t>
  </si>
  <si>
    <t>Pearls, precious and semi-precious stones, precious metals</t>
  </si>
  <si>
    <t>15</t>
  </si>
  <si>
    <t>Base metals and articles of base metals</t>
  </si>
  <si>
    <t>16</t>
  </si>
  <si>
    <t>Boilers, machinery and chemical appliances; parts thereof</t>
  </si>
  <si>
    <t>17</t>
  </si>
  <si>
    <t>Vehicles, aircraft and parts thereof; vessels etc.</t>
  </si>
  <si>
    <t>18</t>
  </si>
  <si>
    <t>Optical, photographic, cinematographic, measuring appliances</t>
  </si>
  <si>
    <t>19</t>
  </si>
  <si>
    <t>Arms and ammunition, parts thereof</t>
  </si>
  <si>
    <t>20</t>
  </si>
  <si>
    <t>Miscellaneous manufactured articles</t>
  </si>
  <si>
    <t>21</t>
  </si>
  <si>
    <t>Works of art, collectors' pieces and antiques</t>
  </si>
  <si>
    <t>22</t>
  </si>
  <si>
    <t>Special items not classified according to kind</t>
  </si>
  <si>
    <t>Boilers, machinery and appliances; parts thereof</t>
  </si>
  <si>
    <r>
      <t>Tab2 Quarterly Imports By Section (</t>
    </r>
    <r>
      <rPr>
        <b/>
        <sz val="18"/>
        <rFont val="Calibri"/>
        <family val="2"/>
      </rPr>
      <t>₦</t>
    </r>
    <r>
      <rPr>
        <b/>
        <sz val="18"/>
        <rFont val="Lucida Sans Unicode"/>
        <family val="2"/>
      </rPr>
      <t>'Million)</t>
    </r>
  </si>
  <si>
    <t>I. Value (cif N million)</t>
  </si>
  <si>
    <t>ii. Proportion/ Share of Total</t>
  </si>
  <si>
    <r>
      <t>Table 1  Summary of Foreign Trade (</t>
    </r>
    <r>
      <rPr>
        <b/>
        <sz val="14"/>
        <rFont val="Calibri"/>
        <family val="2"/>
      </rPr>
      <t>₦</t>
    </r>
    <r>
      <rPr>
        <b/>
        <sz val="14"/>
        <rFont val="Arial"/>
        <family val="2"/>
      </rPr>
      <t>'Million)</t>
    </r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</si>
  <si>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</si>
  <si>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</si>
  <si>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</si>
  <si>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</si>
  <si>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</si>
  <si>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</si>
  <si>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</si>
  <si>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</si>
  <si>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</si>
  <si>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% Change Imports</t>
  </si>
  <si>
    <t>% Change Exports</t>
  </si>
  <si>
    <t>Non Oil Export/Total Export(%)</t>
  </si>
  <si>
    <t>2013</t>
  </si>
  <si>
    <t>-</t>
  </si>
  <si>
    <t>2014</t>
  </si>
  <si>
    <t>2016</t>
  </si>
  <si>
    <t>Q1,Q2 &amp; Q3 2016 has been revised</t>
  </si>
  <si>
    <t xml:space="preserve">Export Fourth Quarter   </t>
  </si>
  <si>
    <t>GDP GROWTH (Quarterly)</t>
  </si>
  <si>
    <t>Ranking</t>
  </si>
  <si>
    <t>Code</t>
  </si>
  <si>
    <t>Country of Destination</t>
  </si>
  <si>
    <r>
      <t>Value(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</si>
  <si>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r>
      <t>Crude Oil 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</si>
  <si>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r>
      <t>Non Crude Oil  Value(</t>
    </r>
    <r>
      <rPr>
        <b/>
        <sz val="24"/>
        <rFont val="Calibri"/>
        <family val="2"/>
      </rPr>
      <t>₦</t>
    </r>
    <r>
      <rPr>
        <b/>
        <sz val="24"/>
        <rFont val="Arial"/>
        <family val="2"/>
      </rPr>
      <t>)</t>
    </r>
  </si>
  <si>
    <t xml:space="preserve">Q4, 2016 </t>
  </si>
  <si>
    <t xml:space="preserve">Q3, 2016 </t>
  </si>
  <si>
    <t>Q2, 2016</t>
  </si>
  <si>
    <t>1st</t>
  </si>
  <si>
    <t>IN</t>
  </si>
  <si>
    <t>2nd</t>
  </si>
  <si>
    <t>NL</t>
  </si>
  <si>
    <t>3rd</t>
  </si>
  <si>
    <t>US</t>
  </si>
  <si>
    <t>United States</t>
  </si>
  <si>
    <t>4th</t>
  </si>
  <si>
    <t>ES</t>
  </si>
  <si>
    <t>5th</t>
  </si>
  <si>
    <t>ZA</t>
  </si>
  <si>
    <t>South Africa</t>
  </si>
  <si>
    <t>6th</t>
  </si>
  <si>
    <t>FR</t>
  </si>
  <si>
    <t>7th</t>
  </si>
  <si>
    <t>ID</t>
  </si>
  <si>
    <t>Indonesia</t>
  </si>
  <si>
    <t>8th</t>
  </si>
  <si>
    <t>SE</t>
  </si>
  <si>
    <t>Sweden</t>
  </si>
  <si>
    <t>9th</t>
  </si>
  <si>
    <t>SG</t>
  </si>
  <si>
    <t>Singapore</t>
  </si>
  <si>
    <t>10th</t>
  </si>
  <si>
    <t>CI</t>
  </si>
  <si>
    <t>Ivory Coast</t>
  </si>
  <si>
    <t>Imports  Fourth Quarter</t>
  </si>
  <si>
    <t>Country of Origin</t>
  </si>
  <si>
    <t>Value(N)</t>
  </si>
  <si>
    <t>CN</t>
  </si>
  <si>
    <t>BE</t>
  </si>
  <si>
    <t>Belgium</t>
  </si>
  <si>
    <t>GB</t>
  </si>
  <si>
    <t>United Kingdom</t>
  </si>
  <si>
    <t>DE</t>
  </si>
  <si>
    <t>BR</t>
  </si>
  <si>
    <t>RU</t>
  </si>
  <si>
    <t>Russia</t>
  </si>
  <si>
    <t>HS10</t>
  </si>
  <si>
    <t>Products</t>
  </si>
  <si>
    <t>Value  (₦)</t>
  </si>
  <si>
    <t>% Share of Total Exports</t>
  </si>
  <si>
    <t>Petroleum oils and oils obtained from bituminous minerals, crude</t>
  </si>
  <si>
    <t>Natural gas, liquefied</t>
  </si>
  <si>
    <t>Other petroleum gases etc in gaseous state</t>
  </si>
  <si>
    <t>Good fermented Nigerian cocoa beans - MAIN CROP 2015/2016</t>
  </si>
  <si>
    <t>Urea, whether or not in aqueous solution</t>
  </si>
  <si>
    <t>Propane, liquefied</t>
  </si>
  <si>
    <t>Cigarettes containing tobacco</t>
  </si>
  <si>
    <t>Butanes, liquefied</t>
  </si>
  <si>
    <t>Naphthalene</t>
  </si>
  <si>
    <t>Electrical energy (optional heading)</t>
  </si>
  <si>
    <t>11th</t>
  </si>
  <si>
    <t>Other Liquefied petroleum gases and other gaseous hydrocarbons</t>
  </si>
  <si>
    <t>12th</t>
  </si>
  <si>
    <t>Sesamum seeds, whether or not broken</t>
  </si>
  <si>
    <t>13th</t>
  </si>
  <si>
    <t>0306130000</t>
  </si>
  <si>
    <t>Frozen shrimps and prawns</t>
  </si>
  <si>
    <t>14th</t>
  </si>
  <si>
    <t>Cocoa butter, fat and oil</t>
  </si>
  <si>
    <t>15th</t>
  </si>
  <si>
    <t>Technically specified natural rubber, in primary forms or in plates, etc</t>
  </si>
  <si>
    <t>Imports Fourth Quarter</t>
  </si>
  <si>
    <t>% Share of Total Imports</t>
  </si>
  <si>
    <t>Motor Spirit ordinary</t>
  </si>
  <si>
    <t>Gas Oil</t>
  </si>
  <si>
    <t>Durum wheat (Not in seeds)</t>
  </si>
  <si>
    <t>Cane sugar specified in Subheading Note 2 to Chapter 17, Meant for sugar refinery</t>
  </si>
  <si>
    <t>Mixtures of odoriferous substances Of a kind used in the food or drink industries</t>
  </si>
  <si>
    <t>Machines 4 the reception,conversion &amp; transmission or regeneration of voice,images or...</t>
  </si>
  <si>
    <t>Lubricating oils to be mixed</t>
  </si>
  <si>
    <t>0303540000</t>
  </si>
  <si>
    <t>Mackerel (Scomber scombrus, Scomber australasicus, Scomber japonicus) meat, frozen.</t>
  </si>
  <si>
    <t>Imported motorcycles and cycles, imported CKD by established manufacturers &gt;50cc&lt;=250cc</t>
  </si>
  <si>
    <t>Polyethylene having a specific gravity &lt;0.94, in primary forms</t>
  </si>
  <si>
    <t>Other appliances such as taps, cocks and other valves, nes</t>
  </si>
  <si>
    <t>Other machinery, plant and equipment</t>
  </si>
  <si>
    <t>Crude palm oil</t>
  </si>
  <si>
    <t>Used Vehicles, with petrol fuel engine, of cylinder capacity&gt;1,000&lt;1500cc</t>
  </si>
  <si>
    <t>Polyethylene having a specific gravity &gt;=0.94, in primary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</si>
</sst>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_-;\-* #,##0.0_-;_-* &quot;-&quot;??_-;_-@_-"/>
    <numFmt numFmtId="167" formatCode="_(* #,##0.0_);_(* \(#,##0.0\);_(* &quot;-&quot;??_);_(@_)"/>
    <numFmt numFmtId="168" formatCode="_-* #,##0.0_-;\-* #,##0.0_-;_-* &quot;-&quot;?_-;_-@_-"/>
    <numFmt numFmtId="169" formatCode="0.0"/>
    <numFmt numFmtId="170" formatCode="_-#,##0.0_-;\-\ #,##0.0_-;_-\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i/>
      <sz val="22"/>
      <name val="Lucida Sans Unicode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b/>
      <sz val="20"/>
      <name val="Lucida Sans Unicode"/>
      <family val="2"/>
    </font>
    <font>
      <b/>
      <sz val="20"/>
      <name val="Calibri"/>
      <family val="2"/>
    </font>
    <font>
      <b/>
      <sz val="14"/>
      <name val="Lucida Sans Unicode"/>
      <family val="2"/>
    </font>
    <font>
      <b/>
      <sz val="14"/>
      <name val="Calibri"/>
      <family val="2"/>
    </font>
    <font>
      <sz val="10"/>
      <color indexed="8"/>
      <name val="Arial"/>
      <family val="2"/>
    </font>
    <font>
      <b/>
      <i/>
      <u/>
      <sz val="14"/>
      <name val="Arial"/>
      <family val="2"/>
    </font>
    <font>
      <b/>
      <i/>
      <sz val="14"/>
      <name val="Arial"/>
      <family val="2"/>
    </font>
    <font>
      <b/>
      <sz val="18"/>
      <name val="Lucida Sans Unicode"/>
      <family val="2"/>
    </font>
    <font>
      <b/>
      <sz val="18"/>
      <name val="Calibri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14"/>
      <name val="Calibri"/>
      <family val="2"/>
      <scheme val="minor"/>
    </font>
    <font>
      <sz val="24"/>
      <name val="Arial"/>
      <family val="2"/>
    </font>
    <font>
      <b/>
      <sz val="24"/>
      <name val="Calibri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4" fontId="3" fillId="0" borderId="0" applyFont="0" applyFill="0" applyBorder="0" applyAlignment="0" applyProtection="0"/>
  </cellStyleXfs>
  <cellXfs count="157">
    <xf numFmtId="0" fontId="0" fillId="0" borderId="0" xfId="0"/>
    <xf numFmtId="165" fontId="2" fillId="0" borderId="0" xfId="0" applyNumberFormat="1" applyFont="1" applyFill="1"/>
    <xf numFmtId="165" fontId="3" fillId="0" borderId="0" xfId="0" applyNumberFormat="1" applyFont="1" applyFill="1"/>
    <xf numFmtId="1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165" fontId="5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165" fontId="6" fillId="0" borderId="0" xfId="0" applyNumberFormat="1" applyFont="1" applyFill="1"/>
    <xf numFmtId="165" fontId="7" fillId="0" borderId="0" xfId="0" applyNumberFormat="1" applyFont="1" applyFill="1"/>
    <xf numFmtId="165" fontId="8" fillId="0" borderId="0" xfId="0" applyNumberFormat="1" applyFont="1" applyFill="1"/>
    <xf numFmtId="165" fontId="4" fillId="0" borderId="0" xfId="1" applyNumberFormat="1" applyFont="1" applyFill="1"/>
    <xf numFmtId="165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right" textRotation="45" wrapText="1"/>
    </xf>
    <xf numFmtId="0" fontId="11" fillId="0" borderId="0" xfId="0" applyFont="1" applyFill="1" applyBorder="1" applyAlignment="1">
      <alignment horizontal="center" textRotation="45" wrapText="1"/>
    </xf>
    <xf numFmtId="3" fontId="11" fillId="0" borderId="1" xfId="0" applyNumberFormat="1" applyFont="1" applyFill="1" applyBorder="1" applyAlignment="1">
      <alignment horizontal="center" textRotation="45" wrapText="1"/>
    </xf>
    <xf numFmtId="3" fontId="11" fillId="0" borderId="2" xfId="0" applyNumberFormat="1" applyFont="1" applyFill="1" applyBorder="1" applyAlignment="1">
      <alignment horizontal="center" textRotation="45" wrapText="1"/>
    </xf>
    <xf numFmtId="3" fontId="11" fillId="0" borderId="0" xfId="0" applyNumberFormat="1" applyFont="1" applyFill="1" applyBorder="1" applyAlignment="1">
      <alignment horizontal="center" textRotation="45" wrapText="1"/>
    </xf>
    <xf numFmtId="0" fontId="10" fillId="0" borderId="0" xfId="0" applyFont="1" applyFill="1" applyBorder="1" applyAlignment="1">
      <alignment horizontal="right"/>
    </xf>
    <xf numFmtId="17" fontId="12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 wrapText="1"/>
    </xf>
    <xf numFmtId="165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>
      <alignment horizontal="center" wrapText="1"/>
    </xf>
    <xf numFmtId="167" fontId="10" fillId="0" borderId="0" xfId="1" applyNumberFormat="1" applyFont="1" applyFill="1" applyBorder="1" applyAlignment="1"/>
    <xf numFmtId="167" fontId="10" fillId="0" borderId="0" xfId="1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/>
    <xf numFmtId="0" fontId="13" fillId="0" borderId="0" xfId="0" applyFont="1" applyFill="1" applyBorder="1" applyAlignment="1"/>
    <xf numFmtId="166" fontId="6" fillId="0" borderId="0" xfId="1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/>
    </xf>
    <xf numFmtId="17" fontId="4" fillId="0" borderId="0" xfId="0" applyNumberFormat="1" applyFont="1" applyFill="1" applyBorder="1" applyAlignment="1"/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1" applyNumberFormat="1" applyFont="1" applyFill="1" applyAlignment="1"/>
    <xf numFmtId="166" fontId="4" fillId="0" borderId="7" xfId="1" applyNumberFormat="1" applyFont="1" applyFill="1" applyBorder="1" applyAlignment="1">
      <alignment horizontal="center"/>
    </xf>
    <xf numFmtId="166" fontId="4" fillId="0" borderId="8" xfId="1" applyNumberFormat="1" applyFont="1" applyFill="1" applyBorder="1" applyAlignment="1">
      <alignment horizontal="center"/>
    </xf>
    <xf numFmtId="166" fontId="4" fillId="0" borderId="9" xfId="1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6" fontId="4" fillId="0" borderId="0" xfId="1" applyNumberFormat="1" applyFont="1" applyFill="1"/>
    <xf numFmtId="164" fontId="0" fillId="0" borderId="0" xfId="1" applyFont="1" applyFill="1"/>
    <xf numFmtId="0" fontId="4" fillId="0" borderId="0" xfId="0" applyFont="1" applyFill="1"/>
    <xf numFmtId="17" fontId="4" fillId="0" borderId="0" xfId="0" applyNumberFormat="1" applyFont="1" applyFill="1" applyAlignment="1"/>
    <xf numFmtId="166" fontId="4" fillId="0" borderId="0" xfId="0" applyNumberFormat="1" applyFont="1" applyFill="1"/>
    <xf numFmtId="165" fontId="4" fillId="0" borderId="0" xfId="1" applyNumberFormat="1" applyFont="1" applyFill="1" applyAlignment="1">
      <alignment horizontal="right"/>
    </xf>
    <xf numFmtId="17" fontId="4" fillId="0" borderId="0" xfId="0" applyNumberFormat="1" applyFont="1" applyFill="1" applyBorder="1" applyAlignment="1">
      <alignment horizontal="center"/>
    </xf>
    <xf numFmtId="0" fontId="4" fillId="0" borderId="6" xfId="0" applyFont="1" applyFill="1" applyBorder="1"/>
    <xf numFmtId="166" fontId="4" fillId="0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right"/>
    </xf>
    <xf numFmtId="17" fontId="4" fillId="0" borderId="0" xfId="0" applyNumberFormat="1" applyFont="1" applyFill="1"/>
    <xf numFmtId="168" fontId="4" fillId="0" borderId="0" xfId="0" applyNumberFormat="1" applyFont="1" applyFill="1"/>
    <xf numFmtId="167" fontId="4" fillId="0" borderId="0" xfId="1" applyNumberFormat="1" applyFont="1" applyFill="1"/>
    <xf numFmtId="0" fontId="15" fillId="0" borderId="0" xfId="0" applyFont="1" applyFill="1" applyAlignment="1"/>
    <xf numFmtId="49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 wrapText="1"/>
    </xf>
    <xf numFmtId="165" fontId="4" fillId="0" borderId="0" xfId="2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165" fontId="4" fillId="0" borderId="0" xfId="1" applyNumberFormat="1" applyFont="1" applyFill="1" applyBorder="1"/>
    <xf numFmtId="167" fontId="2" fillId="0" borderId="0" xfId="1" applyNumberFormat="1" applyFont="1" applyFill="1" applyAlignment="1">
      <alignment horizontal="right"/>
    </xf>
    <xf numFmtId="0" fontId="18" fillId="0" borderId="0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165" fontId="4" fillId="0" borderId="0" xfId="0" applyNumberFormat="1" applyFont="1" applyFill="1" applyAlignment="1">
      <alignment horizontal="right"/>
    </xf>
    <xf numFmtId="0" fontId="19" fillId="0" borderId="0" xfId="0" applyFont="1" applyFill="1" applyBorder="1"/>
    <xf numFmtId="0" fontId="2" fillId="0" borderId="0" xfId="0" applyFont="1" applyFill="1" applyAlignment="1">
      <alignment horizontal="center"/>
    </xf>
    <xf numFmtId="0" fontId="22" fillId="0" borderId="0" xfId="0" applyFont="1" applyFill="1"/>
    <xf numFmtId="0" fontId="7" fillId="0" borderId="0" xfId="0" applyFont="1" applyFill="1"/>
    <xf numFmtId="49" fontId="4" fillId="0" borderId="0" xfId="2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23" fillId="0" borderId="0" xfId="0" applyFont="1" applyFill="1" applyBorder="1"/>
    <xf numFmtId="43" fontId="4" fillId="0" borderId="0" xfId="0" applyNumberFormat="1" applyFont="1" applyFill="1"/>
    <xf numFmtId="165" fontId="22" fillId="0" borderId="0" xfId="0" applyNumberFormat="1" applyFont="1" applyFill="1"/>
    <xf numFmtId="43" fontId="22" fillId="0" borderId="0" xfId="0" applyNumberFormat="1" applyFont="1" applyFill="1"/>
    <xf numFmtId="165" fontId="6" fillId="0" borderId="0" xfId="2" applyNumberFormat="1" applyFont="1" applyFill="1" applyBorder="1" applyAlignment="1">
      <alignment horizontal="left" wrapText="1"/>
    </xf>
    <xf numFmtId="165" fontId="22" fillId="0" borderId="0" xfId="1" applyNumberFormat="1" applyFont="1" applyFill="1" applyBorder="1"/>
    <xf numFmtId="165" fontId="7" fillId="0" borderId="0" xfId="0" applyNumberFormat="1" applyFont="1" applyFill="1" applyBorder="1"/>
    <xf numFmtId="166" fontId="11" fillId="0" borderId="0" xfId="1" applyNumberFormat="1" applyFont="1" applyFill="1"/>
    <xf numFmtId="167" fontId="22" fillId="0" borderId="0" xfId="0" applyNumberFormat="1" applyFont="1" applyFill="1"/>
    <xf numFmtId="165" fontId="22" fillId="0" borderId="0" xfId="0" applyNumberFormat="1" applyFont="1" applyFill="1" applyBorder="1"/>
    <xf numFmtId="165" fontId="10" fillId="0" borderId="0" xfId="1" applyNumberFormat="1" applyFont="1" applyFill="1" applyBorder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166" fontId="7" fillId="0" borderId="0" xfId="1" applyNumberFormat="1" applyFont="1" applyFill="1"/>
    <xf numFmtId="166" fontId="4" fillId="0" borderId="0" xfId="3" applyNumberFormat="1" applyFont="1" applyFill="1" applyAlignment="1">
      <alignment horizontal="left"/>
    </xf>
    <xf numFmtId="166" fontId="4" fillId="0" borderId="0" xfId="1" applyNumberFormat="1" applyFont="1" applyFill="1" applyAlignment="1">
      <alignment horizontal="left"/>
    </xf>
    <xf numFmtId="169" fontId="4" fillId="0" borderId="0" xfId="0" applyNumberFormat="1" applyFont="1" applyFill="1"/>
    <xf numFmtId="3" fontId="4" fillId="0" borderId="5" xfId="0" applyNumberFormat="1" applyFont="1" applyFill="1" applyBorder="1" applyAlignment="1">
      <alignment horizontal="center" textRotation="35"/>
    </xf>
    <xf numFmtId="3" fontId="4" fillId="0" borderId="6" xfId="0" applyNumberFormat="1" applyFont="1" applyFill="1" applyBorder="1" applyAlignment="1">
      <alignment horizontal="center" textRotation="35" wrapText="1"/>
    </xf>
    <xf numFmtId="3" fontId="4" fillId="0" borderId="6" xfId="0" applyNumberFormat="1" applyFont="1" applyFill="1" applyBorder="1" applyAlignment="1">
      <alignment horizontal="left" textRotation="35" wrapText="1"/>
    </xf>
    <xf numFmtId="169" fontId="4" fillId="0" borderId="3" xfId="0" applyNumberFormat="1" applyFont="1" applyFill="1" applyBorder="1" applyAlignment="1">
      <alignment horizontal="center" textRotation="35" wrapText="1"/>
    </xf>
    <xf numFmtId="3" fontId="4" fillId="0" borderId="0" xfId="0" applyNumberFormat="1" applyFont="1" applyFill="1" applyBorder="1" applyAlignment="1">
      <alignment horizontal="center" textRotation="35"/>
    </xf>
    <xf numFmtId="49" fontId="4" fillId="0" borderId="0" xfId="1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center"/>
    </xf>
    <xf numFmtId="43" fontId="4" fillId="0" borderId="0" xfId="1" applyNumberFormat="1" applyFont="1" applyFill="1" applyBorder="1"/>
    <xf numFmtId="165" fontId="4" fillId="0" borderId="0" xfId="3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/>
    <xf numFmtId="0" fontId="4" fillId="2" borderId="0" xfId="0" applyFont="1" applyFill="1" applyAlignment="1"/>
    <xf numFmtId="0" fontId="4" fillId="0" borderId="0" xfId="0" applyFont="1" applyFill="1" applyAlignment="1"/>
    <xf numFmtId="170" fontId="4" fillId="0" borderId="0" xfId="1" applyNumberFormat="1" applyFont="1" applyFill="1"/>
    <xf numFmtId="0" fontId="24" fillId="0" borderId="0" xfId="0" applyFont="1" applyFill="1"/>
    <xf numFmtId="43" fontId="24" fillId="0" borderId="0" xfId="1" applyNumberFormat="1" applyFont="1" applyFill="1"/>
    <xf numFmtId="0" fontId="5" fillId="0" borderId="0" xfId="0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25" fillId="0" borderId="0" xfId="1" applyFont="1" applyFill="1"/>
    <xf numFmtId="4" fontId="25" fillId="0" borderId="0" xfId="0" applyNumberFormat="1" applyFont="1" applyFill="1"/>
    <xf numFmtId="167" fontId="25" fillId="0" borderId="0" xfId="1" applyNumberFormat="1" applyFont="1" applyFill="1"/>
    <xf numFmtId="166" fontId="25" fillId="0" borderId="0" xfId="1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64" fontId="25" fillId="0" borderId="0" xfId="0" applyNumberFormat="1" applyFont="1" applyFill="1"/>
    <xf numFmtId="0" fontId="27" fillId="0" borderId="0" xfId="0" applyFont="1" applyFill="1" applyAlignment="1">
      <alignment horizontal="right"/>
    </xf>
    <xf numFmtId="0" fontId="27" fillId="0" borderId="0" xfId="0" applyFont="1" applyFill="1"/>
    <xf numFmtId="0" fontId="28" fillId="0" borderId="0" xfId="0" applyFont="1"/>
    <xf numFmtId="164" fontId="27" fillId="0" borderId="0" xfId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9" fillId="0" borderId="0" xfId="0" applyFo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 vertical="center" wrapText="1"/>
    </xf>
    <xf numFmtId="0" fontId="27" fillId="0" borderId="0" xfId="0" applyNumberFormat="1" applyFont="1" applyFill="1"/>
    <xf numFmtId="164" fontId="30" fillId="0" borderId="0" xfId="1" applyFont="1" applyFill="1" applyAlignment="1">
      <alignment wrapText="1"/>
    </xf>
    <xf numFmtId="164" fontId="27" fillId="0" borderId="0" xfId="1" applyFont="1" applyFill="1"/>
    <xf numFmtId="167" fontId="27" fillId="0" borderId="0" xfId="1" applyNumberFormat="1" applyFont="1" applyFill="1"/>
    <xf numFmtId="2" fontId="27" fillId="0" borderId="0" xfId="0" applyNumberFormat="1" applyFont="1" applyFill="1"/>
    <xf numFmtId="0" fontId="31" fillId="0" borderId="0" xfId="0" applyFont="1" applyAlignment="1">
      <alignment wrapText="1"/>
    </xf>
    <xf numFmtId="0" fontId="27" fillId="0" borderId="0" xfId="0" applyFont="1" applyFill="1" applyAlignment="1">
      <alignment wrapText="1"/>
    </xf>
    <xf numFmtId="164" fontId="28" fillId="0" borderId="0" xfId="1" applyNumberFormat="1" applyFont="1" applyFill="1" applyAlignment="1">
      <alignment horizontal="right"/>
    </xf>
    <xf numFmtId="164" fontId="27" fillId="0" borderId="0" xfId="0" applyNumberFormat="1" applyFont="1" applyFill="1" applyAlignment="1">
      <alignment wrapText="1"/>
    </xf>
    <xf numFmtId="164" fontId="27" fillId="0" borderId="0" xfId="1" applyFont="1" applyFill="1" applyAlignment="1">
      <alignment wrapText="1"/>
    </xf>
    <xf numFmtId="43" fontId="27" fillId="0" borderId="0" xfId="0" applyNumberFormat="1" applyFont="1" applyFill="1" applyAlignment="1">
      <alignment wrapText="1"/>
    </xf>
    <xf numFmtId="0" fontId="27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66" fontId="4" fillId="0" borderId="5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_Sheet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5" workbookViewId="0">
      <selection activeCell="F3" sqref="F3"/>
    </sheetView>
  </sheetViews>
  <sheetFormatPr defaultRowHeight="23.25" x14ac:dyDescent="0.35"/>
  <cols>
    <col min="1" max="1" width="9" style="125" bestFit="1" customWidth="1"/>
    <col min="2" max="2" width="15.28515625" style="125" bestFit="1" customWidth="1"/>
    <col min="3" max="3" width="20.42578125" style="124" bestFit="1" customWidth="1"/>
    <col min="4" max="4" width="3.85546875" style="126" customWidth="1"/>
    <col min="5" max="5" width="149.7109375" style="124" bestFit="1" customWidth="1"/>
    <col min="6" max="6" width="37.5703125" style="124" bestFit="1" customWidth="1"/>
    <col min="7" max="7" width="28.7109375" style="125" bestFit="1" customWidth="1"/>
    <col min="8" max="8" width="24" style="125" bestFit="1" customWidth="1"/>
    <col min="9" max="9" width="9.140625" style="125"/>
    <col min="10" max="10" width="14.28515625" style="125" bestFit="1" customWidth="1"/>
    <col min="11" max="11" width="53.42578125" style="125" bestFit="1" customWidth="1"/>
    <col min="12" max="12" width="22" style="125" bestFit="1" customWidth="1"/>
    <col min="13" max="256" width="9.140625" style="125"/>
    <col min="257" max="257" width="11.28515625" style="125" customWidth="1"/>
    <col min="258" max="258" width="57.140625" style="125" customWidth="1"/>
    <col min="259" max="259" width="24.7109375" style="125" bestFit="1" customWidth="1"/>
    <col min="260" max="260" width="3.28515625" style="125" customWidth="1"/>
    <col min="261" max="261" width="143.85546875" style="125" bestFit="1" customWidth="1"/>
    <col min="262" max="262" width="45" style="125" bestFit="1" customWidth="1"/>
    <col min="263" max="263" width="37.28515625" style="125" bestFit="1" customWidth="1"/>
    <col min="264" max="264" width="15" style="125" bestFit="1" customWidth="1"/>
    <col min="265" max="265" width="9.140625" style="125"/>
    <col min="266" max="266" width="14.28515625" style="125" bestFit="1" customWidth="1"/>
    <col min="267" max="267" width="53.42578125" style="125" bestFit="1" customWidth="1"/>
    <col min="268" max="268" width="22" style="125" bestFit="1" customWidth="1"/>
    <col min="269" max="512" width="9.140625" style="125"/>
    <col min="513" max="513" width="11.28515625" style="125" customWidth="1"/>
    <col min="514" max="514" width="57.140625" style="125" customWidth="1"/>
    <col min="515" max="515" width="24.7109375" style="125" bestFit="1" customWidth="1"/>
    <col min="516" max="516" width="3.28515625" style="125" customWidth="1"/>
    <col min="517" max="517" width="143.85546875" style="125" bestFit="1" customWidth="1"/>
    <col min="518" max="518" width="45" style="125" bestFit="1" customWidth="1"/>
    <col min="519" max="519" width="37.28515625" style="125" bestFit="1" customWidth="1"/>
    <col min="520" max="520" width="15" style="125" bestFit="1" customWidth="1"/>
    <col min="521" max="521" width="9.140625" style="125"/>
    <col min="522" max="522" width="14.28515625" style="125" bestFit="1" customWidth="1"/>
    <col min="523" max="523" width="53.42578125" style="125" bestFit="1" customWidth="1"/>
    <col min="524" max="524" width="22" style="125" bestFit="1" customWidth="1"/>
    <col min="525" max="768" width="9.140625" style="125"/>
    <col min="769" max="769" width="11.28515625" style="125" customWidth="1"/>
    <col min="770" max="770" width="57.140625" style="125" customWidth="1"/>
    <col min="771" max="771" width="24.7109375" style="125" bestFit="1" customWidth="1"/>
    <col min="772" max="772" width="3.28515625" style="125" customWidth="1"/>
    <col min="773" max="773" width="143.85546875" style="125" bestFit="1" customWidth="1"/>
    <col min="774" max="774" width="45" style="125" bestFit="1" customWidth="1"/>
    <col min="775" max="775" width="37.28515625" style="125" bestFit="1" customWidth="1"/>
    <col min="776" max="776" width="15" style="125" bestFit="1" customWidth="1"/>
    <col min="777" max="777" width="9.140625" style="125"/>
    <col min="778" max="778" width="14.28515625" style="125" bestFit="1" customWidth="1"/>
    <col min="779" max="779" width="53.42578125" style="125" bestFit="1" customWidth="1"/>
    <col min="780" max="780" width="22" style="125" bestFit="1" customWidth="1"/>
    <col min="781" max="1024" width="9.140625" style="125"/>
    <col min="1025" max="1025" width="11.28515625" style="125" customWidth="1"/>
    <col min="1026" max="1026" width="57.140625" style="125" customWidth="1"/>
    <col min="1027" max="1027" width="24.7109375" style="125" bestFit="1" customWidth="1"/>
    <col min="1028" max="1028" width="3.28515625" style="125" customWidth="1"/>
    <col min="1029" max="1029" width="143.85546875" style="125" bestFit="1" customWidth="1"/>
    <col min="1030" max="1030" width="45" style="125" bestFit="1" customWidth="1"/>
    <col min="1031" max="1031" width="37.28515625" style="125" bestFit="1" customWidth="1"/>
    <col min="1032" max="1032" width="15" style="125" bestFit="1" customWidth="1"/>
    <col min="1033" max="1033" width="9.140625" style="125"/>
    <col min="1034" max="1034" width="14.28515625" style="125" bestFit="1" customWidth="1"/>
    <col min="1035" max="1035" width="53.42578125" style="125" bestFit="1" customWidth="1"/>
    <col min="1036" max="1036" width="22" style="125" bestFit="1" customWidth="1"/>
    <col min="1037" max="1280" width="9.140625" style="125"/>
    <col min="1281" max="1281" width="11.28515625" style="125" customWidth="1"/>
    <col min="1282" max="1282" width="57.140625" style="125" customWidth="1"/>
    <col min="1283" max="1283" width="24.7109375" style="125" bestFit="1" customWidth="1"/>
    <col min="1284" max="1284" width="3.28515625" style="125" customWidth="1"/>
    <col min="1285" max="1285" width="143.85546875" style="125" bestFit="1" customWidth="1"/>
    <col min="1286" max="1286" width="45" style="125" bestFit="1" customWidth="1"/>
    <col min="1287" max="1287" width="37.28515625" style="125" bestFit="1" customWidth="1"/>
    <col min="1288" max="1288" width="15" style="125" bestFit="1" customWidth="1"/>
    <col min="1289" max="1289" width="9.140625" style="125"/>
    <col min="1290" max="1290" width="14.28515625" style="125" bestFit="1" customWidth="1"/>
    <col min="1291" max="1291" width="53.42578125" style="125" bestFit="1" customWidth="1"/>
    <col min="1292" max="1292" width="22" style="125" bestFit="1" customWidth="1"/>
    <col min="1293" max="1536" width="9.140625" style="125"/>
    <col min="1537" max="1537" width="11.28515625" style="125" customWidth="1"/>
    <col min="1538" max="1538" width="57.140625" style="125" customWidth="1"/>
    <col min="1539" max="1539" width="24.7109375" style="125" bestFit="1" customWidth="1"/>
    <col min="1540" max="1540" width="3.28515625" style="125" customWidth="1"/>
    <col min="1541" max="1541" width="143.85546875" style="125" bestFit="1" customWidth="1"/>
    <col min="1542" max="1542" width="45" style="125" bestFit="1" customWidth="1"/>
    <col min="1543" max="1543" width="37.28515625" style="125" bestFit="1" customWidth="1"/>
    <col min="1544" max="1544" width="15" style="125" bestFit="1" customWidth="1"/>
    <col min="1545" max="1545" width="9.140625" style="125"/>
    <col min="1546" max="1546" width="14.28515625" style="125" bestFit="1" customWidth="1"/>
    <col min="1547" max="1547" width="53.42578125" style="125" bestFit="1" customWidth="1"/>
    <col min="1548" max="1548" width="22" style="125" bestFit="1" customWidth="1"/>
    <col min="1549" max="1792" width="9.140625" style="125"/>
    <col min="1793" max="1793" width="11.28515625" style="125" customWidth="1"/>
    <col min="1794" max="1794" width="57.140625" style="125" customWidth="1"/>
    <col min="1795" max="1795" width="24.7109375" style="125" bestFit="1" customWidth="1"/>
    <col min="1796" max="1796" width="3.28515625" style="125" customWidth="1"/>
    <col min="1797" max="1797" width="143.85546875" style="125" bestFit="1" customWidth="1"/>
    <col min="1798" max="1798" width="45" style="125" bestFit="1" customWidth="1"/>
    <col min="1799" max="1799" width="37.28515625" style="125" bestFit="1" customWidth="1"/>
    <col min="1800" max="1800" width="15" style="125" bestFit="1" customWidth="1"/>
    <col min="1801" max="1801" width="9.140625" style="125"/>
    <col min="1802" max="1802" width="14.28515625" style="125" bestFit="1" customWidth="1"/>
    <col min="1803" max="1803" width="53.42578125" style="125" bestFit="1" customWidth="1"/>
    <col min="1804" max="1804" width="22" style="125" bestFit="1" customWidth="1"/>
    <col min="1805" max="2048" width="9.140625" style="125"/>
    <col min="2049" max="2049" width="11.28515625" style="125" customWidth="1"/>
    <col min="2050" max="2050" width="57.140625" style="125" customWidth="1"/>
    <col min="2051" max="2051" width="24.7109375" style="125" bestFit="1" customWidth="1"/>
    <col min="2052" max="2052" width="3.28515625" style="125" customWidth="1"/>
    <col min="2053" max="2053" width="143.85546875" style="125" bestFit="1" customWidth="1"/>
    <col min="2054" max="2054" width="45" style="125" bestFit="1" customWidth="1"/>
    <col min="2055" max="2055" width="37.28515625" style="125" bestFit="1" customWidth="1"/>
    <col min="2056" max="2056" width="15" style="125" bestFit="1" customWidth="1"/>
    <col min="2057" max="2057" width="9.140625" style="125"/>
    <col min="2058" max="2058" width="14.28515625" style="125" bestFit="1" customWidth="1"/>
    <col min="2059" max="2059" width="53.42578125" style="125" bestFit="1" customWidth="1"/>
    <col min="2060" max="2060" width="22" style="125" bestFit="1" customWidth="1"/>
    <col min="2061" max="2304" width="9.140625" style="125"/>
    <col min="2305" max="2305" width="11.28515625" style="125" customWidth="1"/>
    <col min="2306" max="2306" width="57.140625" style="125" customWidth="1"/>
    <col min="2307" max="2307" width="24.7109375" style="125" bestFit="1" customWidth="1"/>
    <col min="2308" max="2308" width="3.28515625" style="125" customWidth="1"/>
    <col min="2309" max="2309" width="143.85546875" style="125" bestFit="1" customWidth="1"/>
    <col min="2310" max="2310" width="45" style="125" bestFit="1" customWidth="1"/>
    <col min="2311" max="2311" width="37.28515625" style="125" bestFit="1" customWidth="1"/>
    <col min="2312" max="2312" width="15" style="125" bestFit="1" customWidth="1"/>
    <col min="2313" max="2313" width="9.140625" style="125"/>
    <col min="2314" max="2314" width="14.28515625" style="125" bestFit="1" customWidth="1"/>
    <col min="2315" max="2315" width="53.42578125" style="125" bestFit="1" customWidth="1"/>
    <col min="2316" max="2316" width="22" style="125" bestFit="1" customWidth="1"/>
    <col min="2317" max="2560" width="9.140625" style="125"/>
    <col min="2561" max="2561" width="11.28515625" style="125" customWidth="1"/>
    <col min="2562" max="2562" width="57.140625" style="125" customWidth="1"/>
    <col min="2563" max="2563" width="24.7109375" style="125" bestFit="1" customWidth="1"/>
    <col min="2564" max="2564" width="3.28515625" style="125" customWidth="1"/>
    <col min="2565" max="2565" width="143.85546875" style="125" bestFit="1" customWidth="1"/>
    <col min="2566" max="2566" width="45" style="125" bestFit="1" customWidth="1"/>
    <col min="2567" max="2567" width="37.28515625" style="125" bestFit="1" customWidth="1"/>
    <col min="2568" max="2568" width="15" style="125" bestFit="1" customWidth="1"/>
    <col min="2569" max="2569" width="9.140625" style="125"/>
    <col min="2570" max="2570" width="14.28515625" style="125" bestFit="1" customWidth="1"/>
    <col min="2571" max="2571" width="53.42578125" style="125" bestFit="1" customWidth="1"/>
    <col min="2572" max="2572" width="22" style="125" bestFit="1" customWidth="1"/>
    <col min="2573" max="2816" width="9.140625" style="125"/>
    <col min="2817" max="2817" width="11.28515625" style="125" customWidth="1"/>
    <col min="2818" max="2818" width="57.140625" style="125" customWidth="1"/>
    <col min="2819" max="2819" width="24.7109375" style="125" bestFit="1" customWidth="1"/>
    <col min="2820" max="2820" width="3.28515625" style="125" customWidth="1"/>
    <col min="2821" max="2821" width="143.85546875" style="125" bestFit="1" customWidth="1"/>
    <col min="2822" max="2822" width="45" style="125" bestFit="1" customWidth="1"/>
    <col min="2823" max="2823" width="37.28515625" style="125" bestFit="1" customWidth="1"/>
    <col min="2824" max="2824" width="15" style="125" bestFit="1" customWidth="1"/>
    <col min="2825" max="2825" width="9.140625" style="125"/>
    <col min="2826" max="2826" width="14.28515625" style="125" bestFit="1" customWidth="1"/>
    <col min="2827" max="2827" width="53.42578125" style="125" bestFit="1" customWidth="1"/>
    <col min="2828" max="2828" width="22" style="125" bestFit="1" customWidth="1"/>
    <col min="2829" max="3072" width="9.140625" style="125"/>
    <col min="3073" max="3073" width="11.28515625" style="125" customWidth="1"/>
    <col min="3074" max="3074" width="57.140625" style="125" customWidth="1"/>
    <col min="3075" max="3075" width="24.7109375" style="125" bestFit="1" customWidth="1"/>
    <col min="3076" max="3076" width="3.28515625" style="125" customWidth="1"/>
    <col min="3077" max="3077" width="143.85546875" style="125" bestFit="1" customWidth="1"/>
    <col min="3078" max="3078" width="45" style="125" bestFit="1" customWidth="1"/>
    <col min="3079" max="3079" width="37.28515625" style="125" bestFit="1" customWidth="1"/>
    <col min="3080" max="3080" width="15" style="125" bestFit="1" customWidth="1"/>
    <col min="3081" max="3081" width="9.140625" style="125"/>
    <col min="3082" max="3082" width="14.28515625" style="125" bestFit="1" customWidth="1"/>
    <col min="3083" max="3083" width="53.42578125" style="125" bestFit="1" customWidth="1"/>
    <col min="3084" max="3084" width="22" style="125" bestFit="1" customWidth="1"/>
    <col min="3085" max="3328" width="9.140625" style="125"/>
    <col min="3329" max="3329" width="11.28515625" style="125" customWidth="1"/>
    <col min="3330" max="3330" width="57.140625" style="125" customWidth="1"/>
    <col min="3331" max="3331" width="24.7109375" style="125" bestFit="1" customWidth="1"/>
    <col min="3332" max="3332" width="3.28515625" style="125" customWidth="1"/>
    <col min="3333" max="3333" width="143.85546875" style="125" bestFit="1" customWidth="1"/>
    <col min="3334" max="3334" width="45" style="125" bestFit="1" customWidth="1"/>
    <col min="3335" max="3335" width="37.28515625" style="125" bestFit="1" customWidth="1"/>
    <col min="3336" max="3336" width="15" style="125" bestFit="1" customWidth="1"/>
    <col min="3337" max="3337" width="9.140625" style="125"/>
    <col min="3338" max="3338" width="14.28515625" style="125" bestFit="1" customWidth="1"/>
    <col min="3339" max="3339" width="53.42578125" style="125" bestFit="1" customWidth="1"/>
    <col min="3340" max="3340" width="22" style="125" bestFit="1" customWidth="1"/>
    <col min="3341" max="3584" width="9.140625" style="125"/>
    <col min="3585" max="3585" width="11.28515625" style="125" customWidth="1"/>
    <col min="3586" max="3586" width="57.140625" style="125" customWidth="1"/>
    <col min="3587" max="3587" width="24.7109375" style="125" bestFit="1" customWidth="1"/>
    <col min="3588" max="3588" width="3.28515625" style="125" customWidth="1"/>
    <col min="3589" max="3589" width="143.85546875" style="125" bestFit="1" customWidth="1"/>
    <col min="3590" max="3590" width="45" style="125" bestFit="1" customWidth="1"/>
    <col min="3591" max="3591" width="37.28515625" style="125" bestFit="1" customWidth="1"/>
    <col min="3592" max="3592" width="15" style="125" bestFit="1" customWidth="1"/>
    <col min="3593" max="3593" width="9.140625" style="125"/>
    <col min="3594" max="3594" width="14.28515625" style="125" bestFit="1" customWidth="1"/>
    <col min="3595" max="3595" width="53.42578125" style="125" bestFit="1" customWidth="1"/>
    <col min="3596" max="3596" width="22" style="125" bestFit="1" customWidth="1"/>
    <col min="3597" max="3840" width="9.140625" style="125"/>
    <col min="3841" max="3841" width="11.28515625" style="125" customWidth="1"/>
    <col min="3842" max="3842" width="57.140625" style="125" customWidth="1"/>
    <col min="3843" max="3843" width="24.7109375" style="125" bestFit="1" customWidth="1"/>
    <col min="3844" max="3844" width="3.28515625" style="125" customWidth="1"/>
    <col min="3845" max="3845" width="143.85546875" style="125" bestFit="1" customWidth="1"/>
    <col min="3846" max="3846" width="45" style="125" bestFit="1" customWidth="1"/>
    <col min="3847" max="3847" width="37.28515625" style="125" bestFit="1" customWidth="1"/>
    <col min="3848" max="3848" width="15" style="125" bestFit="1" customWidth="1"/>
    <col min="3849" max="3849" width="9.140625" style="125"/>
    <col min="3850" max="3850" width="14.28515625" style="125" bestFit="1" customWidth="1"/>
    <col min="3851" max="3851" width="53.42578125" style="125" bestFit="1" customWidth="1"/>
    <col min="3852" max="3852" width="22" style="125" bestFit="1" customWidth="1"/>
    <col min="3853" max="4096" width="9.140625" style="125"/>
    <col min="4097" max="4097" width="11.28515625" style="125" customWidth="1"/>
    <col min="4098" max="4098" width="57.140625" style="125" customWidth="1"/>
    <col min="4099" max="4099" width="24.7109375" style="125" bestFit="1" customWidth="1"/>
    <col min="4100" max="4100" width="3.28515625" style="125" customWidth="1"/>
    <col min="4101" max="4101" width="143.85546875" style="125" bestFit="1" customWidth="1"/>
    <col min="4102" max="4102" width="45" style="125" bestFit="1" customWidth="1"/>
    <col min="4103" max="4103" width="37.28515625" style="125" bestFit="1" customWidth="1"/>
    <col min="4104" max="4104" width="15" style="125" bestFit="1" customWidth="1"/>
    <col min="4105" max="4105" width="9.140625" style="125"/>
    <col min="4106" max="4106" width="14.28515625" style="125" bestFit="1" customWidth="1"/>
    <col min="4107" max="4107" width="53.42578125" style="125" bestFit="1" customWidth="1"/>
    <col min="4108" max="4108" width="22" style="125" bestFit="1" customWidth="1"/>
    <col min="4109" max="4352" width="9.140625" style="125"/>
    <col min="4353" max="4353" width="11.28515625" style="125" customWidth="1"/>
    <col min="4354" max="4354" width="57.140625" style="125" customWidth="1"/>
    <col min="4355" max="4355" width="24.7109375" style="125" bestFit="1" customWidth="1"/>
    <col min="4356" max="4356" width="3.28515625" style="125" customWidth="1"/>
    <col min="4357" max="4357" width="143.85546875" style="125" bestFit="1" customWidth="1"/>
    <col min="4358" max="4358" width="45" style="125" bestFit="1" customWidth="1"/>
    <col min="4359" max="4359" width="37.28515625" style="125" bestFit="1" customWidth="1"/>
    <col min="4360" max="4360" width="15" style="125" bestFit="1" customWidth="1"/>
    <col min="4361" max="4361" width="9.140625" style="125"/>
    <col min="4362" max="4362" width="14.28515625" style="125" bestFit="1" customWidth="1"/>
    <col min="4363" max="4363" width="53.42578125" style="125" bestFit="1" customWidth="1"/>
    <col min="4364" max="4364" width="22" style="125" bestFit="1" customWidth="1"/>
    <col min="4365" max="4608" width="9.140625" style="125"/>
    <col min="4609" max="4609" width="11.28515625" style="125" customWidth="1"/>
    <col min="4610" max="4610" width="57.140625" style="125" customWidth="1"/>
    <col min="4611" max="4611" width="24.7109375" style="125" bestFit="1" customWidth="1"/>
    <col min="4612" max="4612" width="3.28515625" style="125" customWidth="1"/>
    <col min="4613" max="4613" width="143.85546875" style="125" bestFit="1" customWidth="1"/>
    <col min="4614" max="4614" width="45" style="125" bestFit="1" customWidth="1"/>
    <col min="4615" max="4615" width="37.28515625" style="125" bestFit="1" customWidth="1"/>
    <col min="4616" max="4616" width="15" style="125" bestFit="1" customWidth="1"/>
    <col min="4617" max="4617" width="9.140625" style="125"/>
    <col min="4618" max="4618" width="14.28515625" style="125" bestFit="1" customWidth="1"/>
    <col min="4619" max="4619" width="53.42578125" style="125" bestFit="1" customWidth="1"/>
    <col min="4620" max="4620" width="22" style="125" bestFit="1" customWidth="1"/>
    <col min="4621" max="4864" width="9.140625" style="125"/>
    <col min="4865" max="4865" width="11.28515625" style="125" customWidth="1"/>
    <col min="4866" max="4866" width="57.140625" style="125" customWidth="1"/>
    <col min="4867" max="4867" width="24.7109375" style="125" bestFit="1" customWidth="1"/>
    <col min="4868" max="4868" width="3.28515625" style="125" customWidth="1"/>
    <col min="4869" max="4869" width="143.85546875" style="125" bestFit="1" customWidth="1"/>
    <col min="4870" max="4870" width="45" style="125" bestFit="1" customWidth="1"/>
    <col min="4871" max="4871" width="37.28515625" style="125" bestFit="1" customWidth="1"/>
    <col min="4872" max="4872" width="15" style="125" bestFit="1" customWidth="1"/>
    <col min="4873" max="4873" width="9.140625" style="125"/>
    <col min="4874" max="4874" width="14.28515625" style="125" bestFit="1" customWidth="1"/>
    <col min="4875" max="4875" width="53.42578125" style="125" bestFit="1" customWidth="1"/>
    <col min="4876" max="4876" width="22" style="125" bestFit="1" customWidth="1"/>
    <col min="4877" max="5120" width="9.140625" style="125"/>
    <col min="5121" max="5121" width="11.28515625" style="125" customWidth="1"/>
    <col min="5122" max="5122" width="57.140625" style="125" customWidth="1"/>
    <col min="5123" max="5123" width="24.7109375" style="125" bestFit="1" customWidth="1"/>
    <col min="5124" max="5124" width="3.28515625" style="125" customWidth="1"/>
    <col min="5125" max="5125" width="143.85546875" style="125" bestFit="1" customWidth="1"/>
    <col min="5126" max="5126" width="45" style="125" bestFit="1" customWidth="1"/>
    <col min="5127" max="5127" width="37.28515625" style="125" bestFit="1" customWidth="1"/>
    <col min="5128" max="5128" width="15" style="125" bestFit="1" customWidth="1"/>
    <col min="5129" max="5129" width="9.140625" style="125"/>
    <col min="5130" max="5130" width="14.28515625" style="125" bestFit="1" customWidth="1"/>
    <col min="5131" max="5131" width="53.42578125" style="125" bestFit="1" customWidth="1"/>
    <col min="5132" max="5132" width="22" style="125" bestFit="1" customWidth="1"/>
    <col min="5133" max="5376" width="9.140625" style="125"/>
    <col min="5377" max="5377" width="11.28515625" style="125" customWidth="1"/>
    <col min="5378" max="5378" width="57.140625" style="125" customWidth="1"/>
    <col min="5379" max="5379" width="24.7109375" style="125" bestFit="1" customWidth="1"/>
    <col min="5380" max="5380" width="3.28515625" style="125" customWidth="1"/>
    <col min="5381" max="5381" width="143.85546875" style="125" bestFit="1" customWidth="1"/>
    <col min="5382" max="5382" width="45" style="125" bestFit="1" customWidth="1"/>
    <col min="5383" max="5383" width="37.28515625" style="125" bestFit="1" customWidth="1"/>
    <col min="5384" max="5384" width="15" style="125" bestFit="1" customWidth="1"/>
    <col min="5385" max="5385" width="9.140625" style="125"/>
    <col min="5386" max="5386" width="14.28515625" style="125" bestFit="1" customWidth="1"/>
    <col min="5387" max="5387" width="53.42578125" style="125" bestFit="1" customWidth="1"/>
    <col min="5388" max="5388" width="22" style="125" bestFit="1" customWidth="1"/>
    <col min="5389" max="5632" width="9.140625" style="125"/>
    <col min="5633" max="5633" width="11.28515625" style="125" customWidth="1"/>
    <col min="5634" max="5634" width="57.140625" style="125" customWidth="1"/>
    <col min="5635" max="5635" width="24.7109375" style="125" bestFit="1" customWidth="1"/>
    <col min="5636" max="5636" width="3.28515625" style="125" customWidth="1"/>
    <col min="5637" max="5637" width="143.85546875" style="125" bestFit="1" customWidth="1"/>
    <col min="5638" max="5638" width="45" style="125" bestFit="1" customWidth="1"/>
    <col min="5639" max="5639" width="37.28515625" style="125" bestFit="1" customWidth="1"/>
    <col min="5640" max="5640" width="15" style="125" bestFit="1" customWidth="1"/>
    <col min="5641" max="5641" width="9.140625" style="125"/>
    <col min="5642" max="5642" width="14.28515625" style="125" bestFit="1" customWidth="1"/>
    <col min="5643" max="5643" width="53.42578125" style="125" bestFit="1" customWidth="1"/>
    <col min="5644" max="5644" width="22" style="125" bestFit="1" customWidth="1"/>
    <col min="5645" max="5888" width="9.140625" style="125"/>
    <col min="5889" max="5889" width="11.28515625" style="125" customWidth="1"/>
    <col min="5890" max="5890" width="57.140625" style="125" customWidth="1"/>
    <col min="5891" max="5891" width="24.7109375" style="125" bestFit="1" customWidth="1"/>
    <col min="5892" max="5892" width="3.28515625" style="125" customWidth="1"/>
    <col min="5893" max="5893" width="143.85546875" style="125" bestFit="1" customWidth="1"/>
    <col min="5894" max="5894" width="45" style="125" bestFit="1" customWidth="1"/>
    <col min="5895" max="5895" width="37.28515625" style="125" bestFit="1" customWidth="1"/>
    <col min="5896" max="5896" width="15" style="125" bestFit="1" customWidth="1"/>
    <col min="5897" max="5897" width="9.140625" style="125"/>
    <col min="5898" max="5898" width="14.28515625" style="125" bestFit="1" customWidth="1"/>
    <col min="5899" max="5899" width="53.42578125" style="125" bestFit="1" customWidth="1"/>
    <col min="5900" max="5900" width="22" style="125" bestFit="1" customWidth="1"/>
    <col min="5901" max="6144" width="9.140625" style="125"/>
    <col min="6145" max="6145" width="11.28515625" style="125" customWidth="1"/>
    <col min="6146" max="6146" width="57.140625" style="125" customWidth="1"/>
    <col min="6147" max="6147" width="24.7109375" style="125" bestFit="1" customWidth="1"/>
    <col min="6148" max="6148" width="3.28515625" style="125" customWidth="1"/>
    <col min="6149" max="6149" width="143.85546875" style="125" bestFit="1" customWidth="1"/>
    <col min="6150" max="6150" width="45" style="125" bestFit="1" customWidth="1"/>
    <col min="6151" max="6151" width="37.28515625" style="125" bestFit="1" customWidth="1"/>
    <col min="6152" max="6152" width="15" style="125" bestFit="1" customWidth="1"/>
    <col min="6153" max="6153" width="9.140625" style="125"/>
    <col min="6154" max="6154" width="14.28515625" style="125" bestFit="1" customWidth="1"/>
    <col min="6155" max="6155" width="53.42578125" style="125" bestFit="1" customWidth="1"/>
    <col min="6156" max="6156" width="22" style="125" bestFit="1" customWidth="1"/>
    <col min="6157" max="6400" width="9.140625" style="125"/>
    <col min="6401" max="6401" width="11.28515625" style="125" customWidth="1"/>
    <col min="6402" max="6402" width="57.140625" style="125" customWidth="1"/>
    <col min="6403" max="6403" width="24.7109375" style="125" bestFit="1" customWidth="1"/>
    <col min="6404" max="6404" width="3.28515625" style="125" customWidth="1"/>
    <col min="6405" max="6405" width="143.85546875" style="125" bestFit="1" customWidth="1"/>
    <col min="6406" max="6406" width="45" style="125" bestFit="1" customWidth="1"/>
    <col min="6407" max="6407" width="37.28515625" style="125" bestFit="1" customWidth="1"/>
    <col min="6408" max="6408" width="15" style="125" bestFit="1" customWidth="1"/>
    <col min="6409" max="6409" width="9.140625" style="125"/>
    <col min="6410" max="6410" width="14.28515625" style="125" bestFit="1" customWidth="1"/>
    <col min="6411" max="6411" width="53.42578125" style="125" bestFit="1" customWidth="1"/>
    <col min="6412" max="6412" width="22" style="125" bestFit="1" customWidth="1"/>
    <col min="6413" max="6656" width="9.140625" style="125"/>
    <col min="6657" max="6657" width="11.28515625" style="125" customWidth="1"/>
    <col min="6658" max="6658" width="57.140625" style="125" customWidth="1"/>
    <col min="6659" max="6659" width="24.7109375" style="125" bestFit="1" customWidth="1"/>
    <col min="6660" max="6660" width="3.28515625" style="125" customWidth="1"/>
    <col min="6661" max="6661" width="143.85546875" style="125" bestFit="1" customWidth="1"/>
    <col min="6662" max="6662" width="45" style="125" bestFit="1" customWidth="1"/>
    <col min="6663" max="6663" width="37.28515625" style="125" bestFit="1" customWidth="1"/>
    <col min="6664" max="6664" width="15" style="125" bestFit="1" customWidth="1"/>
    <col min="6665" max="6665" width="9.140625" style="125"/>
    <col min="6666" max="6666" width="14.28515625" style="125" bestFit="1" customWidth="1"/>
    <col min="6667" max="6667" width="53.42578125" style="125" bestFit="1" customWidth="1"/>
    <col min="6668" max="6668" width="22" style="125" bestFit="1" customWidth="1"/>
    <col min="6669" max="6912" width="9.140625" style="125"/>
    <col min="6913" max="6913" width="11.28515625" style="125" customWidth="1"/>
    <col min="6914" max="6914" width="57.140625" style="125" customWidth="1"/>
    <col min="6915" max="6915" width="24.7109375" style="125" bestFit="1" customWidth="1"/>
    <col min="6916" max="6916" width="3.28515625" style="125" customWidth="1"/>
    <col min="6917" max="6917" width="143.85546875" style="125" bestFit="1" customWidth="1"/>
    <col min="6918" max="6918" width="45" style="125" bestFit="1" customWidth="1"/>
    <col min="6919" max="6919" width="37.28515625" style="125" bestFit="1" customWidth="1"/>
    <col min="6920" max="6920" width="15" style="125" bestFit="1" customWidth="1"/>
    <col min="6921" max="6921" width="9.140625" style="125"/>
    <col min="6922" max="6922" width="14.28515625" style="125" bestFit="1" customWidth="1"/>
    <col min="6923" max="6923" width="53.42578125" style="125" bestFit="1" customWidth="1"/>
    <col min="6924" max="6924" width="22" style="125" bestFit="1" customWidth="1"/>
    <col min="6925" max="7168" width="9.140625" style="125"/>
    <col min="7169" max="7169" width="11.28515625" style="125" customWidth="1"/>
    <col min="7170" max="7170" width="57.140625" style="125" customWidth="1"/>
    <col min="7171" max="7171" width="24.7109375" style="125" bestFit="1" customWidth="1"/>
    <col min="7172" max="7172" width="3.28515625" style="125" customWidth="1"/>
    <col min="7173" max="7173" width="143.85546875" style="125" bestFit="1" customWidth="1"/>
    <col min="7174" max="7174" width="45" style="125" bestFit="1" customWidth="1"/>
    <col min="7175" max="7175" width="37.28515625" style="125" bestFit="1" customWidth="1"/>
    <col min="7176" max="7176" width="15" style="125" bestFit="1" customWidth="1"/>
    <col min="7177" max="7177" width="9.140625" style="125"/>
    <col min="7178" max="7178" width="14.28515625" style="125" bestFit="1" customWidth="1"/>
    <col min="7179" max="7179" width="53.42578125" style="125" bestFit="1" customWidth="1"/>
    <col min="7180" max="7180" width="22" style="125" bestFit="1" customWidth="1"/>
    <col min="7181" max="7424" width="9.140625" style="125"/>
    <col min="7425" max="7425" width="11.28515625" style="125" customWidth="1"/>
    <col min="7426" max="7426" width="57.140625" style="125" customWidth="1"/>
    <col min="7427" max="7427" width="24.7109375" style="125" bestFit="1" customWidth="1"/>
    <col min="7428" max="7428" width="3.28515625" style="125" customWidth="1"/>
    <col min="7429" max="7429" width="143.85546875" style="125" bestFit="1" customWidth="1"/>
    <col min="7430" max="7430" width="45" style="125" bestFit="1" customWidth="1"/>
    <col min="7431" max="7431" width="37.28515625" style="125" bestFit="1" customWidth="1"/>
    <col min="7432" max="7432" width="15" style="125" bestFit="1" customWidth="1"/>
    <col min="7433" max="7433" width="9.140625" style="125"/>
    <col min="7434" max="7434" width="14.28515625" style="125" bestFit="1" customWidth="1"/>
    <col min="7435" max="7435" width="53.42578125" style="125" bestFit="1" customWidth="1"/>
    <col min="7436" max="7436" width="22" style="125" bestFit="1" customWidth="1"/>
    <col min="7437" max="7680" width="9.140625" style="125"/>
    <col min="7681" max="7681" width="11.28515625" style="125" customWidth="1"/>
    <col min="7682" max="7682" width="57.140625" style="125" customWidth="1"/>
    <col min="7683" max="7683" width="24.7109375" style="125" bestFit="1" customWidth="1"/>
    <col min="7684" max="7684" width="3.28515625" style="125" customWidth="1"/>
    <col min="7685" max="7685" width="143.85546875" style="125" bestFit="1" customWidth="1"/>
    <col min="7686" max="7686" width="45" style="125" bestFit="1" customWidth="1"/>
    <col min="7687" max="7687" width="37.28515625" style="125" bestFit="1" customWidth="1"/>
    <col min="7688" max="7688" width="15" style="125" bestFit="1" customWidth="1"/>
    <col min="7689" max="7689" width="9.140625" style="125"/>
    <col min="7690" max="7690" width="14.28515625" style="125" bestFit="1" customWidth="1"/>
    <col min="7691" max="7691" width="53.42578125" style="125" bestFit="1" customWidth="1"/>
    <col min="7692" max="7692" width="22" style="125" bestFit="1" customWidth="1"/>
    <col min="7693" max="7936" width="9.140625" style="125"/>
    <col min="7937" max="7937" width="11.28515625" style="125" customWidth="1"/>
    <col min="7938" max="7938" width="57.140625" style="125" customWidth="1"/>
    <col min="7939" max="7939" width="24.7109375" style="125" bestFit="1" customWidth="1"/>
    <col min="7940" max="7940" width="3.28515625" style="125" customWidth="1"/>
    <col min="7941" max="7941" width="143.85546875" style="125" bestFit="1" customWidth="1"/>
    <col min="7942" max="7942" width="45" style="125" bestFit="1" customWidth="1"/>
    <col min="7943" max="7943" width="37.28515625" style="125" bestFit="1" customWidth="1"/>
    <col min="7944" max="7944" width="15" style="125" bestFit="1" customWidth="1"/>
    <col min="7945" max="7945" width="9.140625" style="125"/>
    <col min="7946" max="7946" width="14.28515625" style="125" bestFit="1" customWidth="1"/>
    <col min="7947" max="7947" width="53.42578125" style="125" bestFit="1" customWidth="1"/>
    <col min="7948" max="7948" width="22" style="125" bestFit="1" customWidth="1"/>
    <col min="7949" max="8192" width="9.140625" style="125"/>
    <col min="8193" max="8193" width="11.28515625" style="125" customWidth="1"/>
    <col min="8194" max="8194" width="57.140625" style="125" customWidth="1"/>
    <col min="8195" max="8195" width="24.7109375" style="125" bestFit="1" customWidth="1"/>
    <col min="8196" max="8196" width="3.28515625" style="125" customWidth="1"/>
    <col min="8197" max="8197" width="143.85546875" style="125" bestFit="1" customWidth="1"/>
    <col min="8198" max="8198" width="45" style="125" bestFit="1" customWidth="1"/>
    <col min="8199" max="8199" width="37.28515625" style="125" bestFit="1" customWidth="1"/>
    <col min="8200" max="8200" width="15" style="125" bestFit="1" customWidth="1"/>
    <col min="8201" max="8201" width="9.140625" style="125"/>
    <col min="8202" max="8202" width="14.28515625" style="125" bestFit="1" customWidth="1"/>
    <col min="8203" max="8203" width="53.42578125" style="125" bestFit="1" customWidth="1"/>
    <col min="8204" max="8204" width="22" style="125" bestFit="1" customWidth="1"/>
    <col min="8205" max="8448" width="9.140625" style="125"/>
    <col min="8449" max="8449" width="11.28515625" style="125" customWidth="1"/>
    <col min="8450" max="8450" width="57.140625" style="125" customWidth="1"/>
    <col min="8451" max="8451" width="24.7109375" style="125" bestFit="1" customWidth="1"/>
    <col min="8452" max="8452" width="3.28515625" style="125" customWidth="1"/>
    <col min="8453" max="8453" width="143.85546875" style="125" bestFit="1" customWidth="1"/>
    <col min="8454" max="8454" width="45" style="125" bestFit="1" customWidth="1"/>
    <col min="8455" max="8455" width="37.28515625" style="125" bestFit="1" customWidth="1"/>
    <col min="8456" max="8456" width="15" style="125" bestFit="1" customWidth="1"/>
    <col min="8457" max="8457" width="9.140625" style="125"/>
    <col min="8458" max="8458" width="14.28515625" style="125" bestFit="1" customWidth="1"/>
    <col min="8459" max="8459" width="53.42578125" style="125" bestFit="1" customWidth="1"/>
    <col min="8460" max="8460" width="22" style="125" bestFit="1" customWidth="1"/>
    <col min="8461" max="8704" width="9.140625" style="125"/>
    <col min="8705" max="8705" width="11.28515625" style="125" customWidth="1"/>
    <col min="8706" max="8706" width="57.140625" style="125" customWidth="1"/>
    <col min="8707" max="8707" width="24.7109375" style="125" bestFit="1" customWidth="1"/>
    <col min="8708" max="8708" width="3.28515625" style="125" customWidth="1"/>
    <col min="8709" max="8709" width="143.85546875" style="125" bestFit="1" customWidth="1"/>
    <col min="8710" max="8710" width="45" style="125" bestFit="1" customWidth="1"/>
    <col min="8711" max="8711" width="37.28515625" style="125" bestFit="1" customWidth="1"/>
    <col min="8712" max="8712" width="15" style="125" bestFit="1" customWidth="1"/>
    <col min="8713" max="8713" width="9.140625" style="125"/>
    <col min="8714" max="8714" width="14.28515625" style="125" bestFit="1" customWidth="1"/>
    <col min="8715" max="8715" width="53.42578125" style="125" bestFit="1" customWidth="1"/>
    <col min="8716" max="8716" width="22" style="125" bestFit="1" customWidth="1"/>
    <col min="8717" max="8960" width="9.140625" style="125"/>
    <col min="8961" max="8961" width="11.28515625" style="125" customWidth="1"/>
    <col min="8962" max="8962" width="57.140625" style="125" customWidth="1"/>
    <col min="8963" max="8963" width="24.7109375" style="125" bestFit="1" customWidth="1"/>
    <col min="8964" max="8964" width="3.28515625" style="125" customWidth="1"/>
    <col min="8965" max="8965" width="143.85546875" style="125" bestFit="1" customWidth="1"/>
    <col min="8966" max="8966" width="45" style="125" bestFit="1" customWidth="1"/>
    <col min="8967" max="8967" width="37.28515625" style="125" bestFit="1" customWidth="1"/>
    <col min="8968" max="8968" width="15" style="125" bestFit="1" customWidth="1"/>
    <col min="8969" max="8969" width="9.140625" style="125"/>
    <col min="8970" max="8970" width="14.28515625" style="125" bestFit="1" customWidth="1"/>
    <col min="8971" max="8971" width="53.42578125" style="125" bestFit="1" customWidth="1"/>
    <col min="8972" max="8972" width="22" style="125" bestFit="1" customWidth="1"/>
    <col min="8973" max="9216" width="9.140625" style="125"/>
    <col min="9217" max="9217" width="11.28515625" style="125" customWidth="1"/>
    <col min="9218" max="9218" width="57.140625" style="125" customWidth="1"/>
    <col min="9219" max="9219" width="24.7109375" style="125" bestFit="1" customWidth="1"/>
    <col min="9220" max="9220" width="3.28515625" style="125" customWidth="1"/>
    <col min="9221" max="9221" width="143.85546875" style="125" bestFit="1" customWidth="1"/>
    <col min="9222" max="9222" width="45" style="125" bestFit="1" customWidth="1"/>
    <col min="9223" max="9223" width="37.28515625" style="125" bestFit="1" customWidth="1"/>
    <col min="9224" max="9224" width="15" style="125" bestFit="1" customWidth="1"/>
    <col min="9225" max="9225" width="9.140625" style="125"/>
    <col min="9226" max="9226" width="14.28515625" style="125" bestFit="1" customWidth="1"/>
    <col min="9227" max="9227" width="53.42578125" style="125" bestFit="1" customWidth="1"/>
    <col min="9228" max="9228" width="22" style="125" bestFit="1" customWidth="1"/>
    <col min="9229" max="9472" width="9.140625" style="125"/>
    <col min="9473" max="9473" width="11.28515625" style="125" customWidth="1"/>
    <col min="9474" max="9474" width="57.140625" style="125" customWidth="1"/>
    <col min="9475" max="9475" width="24.7109375" style="125" bestFit="1" customWidth="1"/>
    <col min="9476" max="9476" width="3.28515625" style="125" customWidth="1"/>
    <col min="9477" max="9477" width="143.85546875" style="125" bestFit="1" customWidth="1"/>
    <col min="9478" max="9478" width="45" style="125" bestFit="1" customWidth="1"/>
    <col min="9479" max="9479" width="37.28515625" style="125" bestFit="1" customWidth="1"/>
    <col min="9480" max="9480" width="15" style="125" bestFit="1" customWidth="1"/>
    <col min="9481" max="9481" width="9.140625" style="125"/>
    <col min="9482" max="9482" width="14.28515625" style="125" bestFit="1" customWidth="1"/>
    <col min="9483" max="9483" width="53.42578125" style="125" bestFit="1" customWidth="1"/>
    <col min="9484" max="9484" width="22" style="125" bestFit="1" customWidth="1"/>
    <col min="9485" max="9728" width="9.140625" style="125"/>
    <col min="9729" max="9729" width="11.28515625" style="125" customWidth="1"/>
    <col min="9730" max="9730" width="57.140625" style="125" customWidth="1"/>
    <col min="9731" max="9731" width="24.7109375" style="125" bestFit="1" customWidth="1"/>
    <col min="9732" max="9732" width="3.28515625" style="125" customWidth="1"/>
    <col min="9733" max="9733" width="143.85546875" style="125" bestFit="1" customWidth="1"/>
    <col min="9734" max="9734" width="45" style="125" bestFit="1" customWidth="1"/>
    <col min="9735" max="9735" width="37.28515625" style="125" bestFit="1" customWidth="1"/>
    <col min="9736" max="9736" width="15" style="125" bestFit="1" customWidth="1"/>
    <col min="9737" max="9737" width="9.140625" style="125"/>
    <col min="9738" max="9738" width="14.28515625" style="125" bestFit="1" customWidth="1"/>
    <col min="9739" max="9739" width="53.42578125" style="125" bestFit="1" customWidth="1"/>
    <col min="9740" max="9740" width="22" style="125" bestFit="1" customWidth="1"/>
    <col min="9741" max="9984" width="9.140625" style="125"/>
    <col min="9985" max="9985" width="11.28515625" style="125" customWidth="1"/>
    <col min="9986" max="9986" width="57.140625" style="125" customWidth="1"/>
    <col min="9987" max="9987" width="24.7109375" style="125" bestFit="1" customWidth="1"/>
    <col min="9988" max="9988" width="3.28515625" style="125" customWidth="1"/>
    <col min="9989" max="9989" width="143.85546875" style="125" bestFit="1" customWidth="1"/>
    <col min="9990" max="9990" width="45" style="125" bestFit="1" customWidth="1"/>
    <col min="9991" max="9991" width="37.28515625" style="125" bestFit="1" customWidth="1"/>
    <col min="9992" max="9992" width="15" style="125" bestFit="1" customWidth="1"/>
    <col min="9993" max="9993" width="9.140625" style="125"/>
    <col min="9994" max="9994" width="14.28515625" style="125" bestFit="1" customWidth="1"/>
    <col min="9995" max="9995" width="53.42578125" style="125" bestFit="1" customWidth="1"/>
    <col min="9996" max="9996" width="22" style="125" bestFit="1" customWidth="1"/>
    <col min="9997" max="10240" width="9.140625" style="125"/>
    <col min="10241" max="10241" width="11.28515625" style="125" customWidth="1"/>
    <col min="10242" max="10242" width="57.140625" style="125" customWidth="1"/>
    <col min="10243" max="10243" width="24.7109375" style="125" bestFit="1" customWidth="1"/>
    <col min="10244" max="10244" width="3.28515625" style="125" customWidth="1"/>
    <col min="10245" max="10245" width="143.85546875" style="125" bestFit="1" customWidth="1"/>
    <col min="10246" max="10246" width="45" style="125" bestFit="1" customWidth="1"/>
    <col min="10247" max="10247" width="37.28515625" style="125" bestFit="1" customWidth="1"/>
    <col min="10248" max="10248" width="15" style="125" bestFit="1" customWidth="1"/>
    <col min="10249" max="10249" width="9.140625" style="125"/>
    <col min="10250" max="10250" width="14.28515625" style="125" bestFit="1" customWidth="1"/>
    <col min="10251" max="10251" width="53.42578125" style="125" bestFit="1" customWidth="1"/>
    <col min="10252" max="10252" width="22" style="125" bestFit="1" customWidth="1"/>
    <col min="10253" max="10496" width="9.140625" style="125"/>
    <col min="10497" max="10497" width="11.28515625" style="125" customWidth="1"/>
    <col min="10498" max="10498" width="57.140625" style="125" customWidth="1"/>
    <col min="10499" max="10499" width="24.7109375" style="125" bestFit="1" customWidth="1"/>
    <col min="10500" max="10500" width="3.28515625" style="125" customWidth="1"/>
    <col min="10501" max="10501" width="143.85546875" style="125" bestFit="1" customWidth="1"/>
    <col min="10502" max="10502" width="45" style="125" bestFit="1" customWidth="1"/>
    <col min="10503" max="10503" width="37.28515625" style="125" bestFit="1" customWidth="1"/>
    <col min="10504" max="10504" width="15" style="125" bestFit="1" customWidth="1"/>
    <col min="10505" max="10505" width="9.140625" style="125"/>
    <col min="10506" max="10506" width="14.28515625" style="125" bestFit="1" customWidth="1"/>
    <col min="10507" max="10507" width="53.42578125" style="125" bestFit="1" customWidth="1"/>
    <col min="10508" max="10508" width="22" style="125" bestFit="1" customWidth="1"/>
    <col min="10509" max="10752" width="9.140625" style="125"/>
    <col min="10753" max="10753" width="11.28515625" style="125" customWidth="1"/>
    <col min="10754" max="10754" width="57.140625" style="125" customWidth="1"/>
    <col min="10755" max="10755" width="24.7109375" style="125" bestFit="1" customWidth="1"/>
    <col min="10756" max="10756" width="3.28515625" style="125" customWidth="1"/>
    <col min="10757" max="10757" width="143.85546875" style="125" bestFit="1" customWidth="1"/>
    <col min="10758" max="10758" width="45" style="125" bestFit="1" customWidth="1"/>
    <col min="10759" max="10759" width="37.28515625" style="125" bestFit="1" customWidth="1"/>
    <col min="10760" max="10760" width="15" style="125" bestFit="1" customWidth="1"/>
    <col min="10761" max="10761" width="9.140625" style="125"/>
    <col min="10762" max="10762" width="14.28515625" style="125" bestFit="1" customWidth="1"/>
    <col min="10763" max="10763" width="53.42578125" style="125" bestFit="1" customWidth="1"/>
    <col min="10764" max="10764" width="22" style="125" bestFit="1" customWidth="1"/>
    <col min="10765" max="11008" width="9.140625" style="125"/>
    <col min="11009" max="11009" width="11.28515625" style="125" customWidth="1"/>
    <col min="11010" max="11010" width="57.140625" style="125" customWidth="1"/>
    <col min="11011" max="11011" width="24.7109375" style="125" bestFit="1" customWidth="1"/>
    <col min="11012" max="11012" width="3.28515625" style="125" customWidth="1"/>
    <col min="11013" max="11013" width="143.85546875" style="125" bestFit="1" customWidth="1"/>
    <col min="11014" max="11014" width="45" style="125" bestFit="1" customWidth="1"/>
    <col min="11015" max="11015" width="37.28515625" style="125" bestFit="1" customWidth="1"/>
    <col min="11016" max="11016" width="15" style="125" bestFit="1" customWidth="1"/>
    <col min="11017" max="11017" width="9.140625" style="125"/>
    <col min="11018" max="11018" width="14.28515625" style="125" bestFit="1" customWidth="1"/>
    <col min="11019" max="11019" width="53.42578125" style="125" bestFit="1" customWidth="1"/>
    <col min="11020" max="11020" width="22" style="125" bestFit="1" customWidth="1"/>
    <col min="11021" max="11264" width="9.140625" style="125"/>
    <col min="11265" max="11265" width="11.28515625" style="125" customWidth="1"/>
    <col min="11266" max="11266" width="57.140625" style="125" customWidth="1"/>
    <col min="11267" max="11267" width="24.7109375" style="125" bestFit="1" customWidth="1"/>
    <col min="11268" max="11268" width="3.28515625" style="125" customWidth="1"/>
    <col min="11269" max="11269" width="143.85546875" style="125" bestFit="1" customWidth="1"/>
    <col min="11270" max="11270" width="45" style="125" bestFit="1" customWidth="1"/>
    <col min="11271" max="11271" width="37.28515625" style="125" bestFit="1" customWidth="1"/>
    <col min="11272" max="11272" width="15" style="125" bestFit="1" customWidth="1"/>
    <col min="11273" max="11273" width="9.140625" style="125"/>
    <col min="11274" max="11274" width="14.28515625" style="125" bestFit="1" customWidth="1"/>
    <col min="11275" max="11275" width="53.42578125" style="125" bestFit="1" customWidth="1"/>
    <col min="11276" max="11276" width="22" style="125" bestFit="1" customWidth="1"/>
    <col min="11277" max="11520" width="9.140625" style="125"/>
    <col min="11521" max="11521" width="11.28515625" style="125" customWidth="1"/>
    <col min="11522" max="11522" width="57.140625" style="125" customWidth="1"/>
    <col min="11523" max="11523" width="24.7109375" style="125" bestFit="1" customWidth="1"/>
    <col min="11524" max="11524" width="3.28515625" style="125" customWidth="1"/>
    <col min="11525" max="11525" width="143.85546875" style="125" bestFit="1" customWidth="1"/>
    <col min="11526" max="11526" width="45" style="125" bestFit="1" customWidth="1"/>
    <col min="11527" max="11527" width="37.28515625" style="125" bestFit="1" customWidth="1"/>
    <col min="11528" max="11528" width="15" style="125" bestFit="1" customWidth="1"/>
    <col min="11529" max="11529" width="9.140625" style="125"/>
    <col min="11530" max="11530" width="14.28515625" style="125" bestFit="1" customWidth="1"/>
    <col min="11531" max="11531" width="53.42578125" style="125" bestFit="1" customWidth="1"/>
    <col min="11532" max="11532" width="22" style="125" bestFit="1" customWidth="1"/>
    <col min="11533" max="11776" width="9.140625" style="125"/>
    <col min="11777" max="11777" width="11.28515625" style="125" customWidth="1"/>
    <col min="11778" max="11778" width="57.140625" style="125" customWidth="1"/>
    <col min="11779" max="11779" width="24.7109375" style="125" bestFit="1" customWidth="1"/>
    <col min="11780" max="11780" width="3.28515625" style="125" customWidth="1"/>
    <col min="11781" max="11781" width="143.85546875" style="125" bestFit="1" customWidth="1"/>
    <col min="11782" max="11782" width="45" style="125" bestFit="1" customWidth="1"/>
    <col min="11783" max="11783" width="37.28515625" style="125" bestFit="1" customWidth="1"/>
    <col min="11784" max="11784" width="15" style="125" bestFit="1" customWidth="1"/>
    <col min="11785" max="11785" width="9.140625" style="125"/>
    <col min="11786" max="11786" width="14.28515625" style="125" bestFit="1" customWidth="1"/>
    <col min="11787" max="11787" width="53.42578125" style="125" bestFit="1" customWidth="1"/>
    <col min="11788" max="11788" width="22" style="125" bestFit="1" customWidth="1"/>
    <col min="11789" max="12032" width="9.140625" style="125"/>
    <col min="12033" max="12033" width="11.28515625" style="125" customWidth="1"/>
    <col min="12034" max="12034" width="57.140625" style="125" customWidth="1"/>
    <col min="12035" max="12035" width="24.7109375" style="125" bestFit="1" customWidth="1"/>
    <col min="12036" max="12036" width="3.28515625" style="125" customWidth="1"/>
    <col min="12037" max="12037" width="143.85546875" style="125" bestFit="1" customWidth="1"/>
    <col min="12038" max="12038" width="45" style="125" bestFit="1" customWidth="1"/>
    <col min="12039" max="12039" width="37.28515625" style="125" bestFit="1" customWidth="1"/>
    <col min="12040" max="12040" width="15" style="125" bestFit="1" customWidth="1"/>
    <col min="12041" max="12041" width="9.140625" style="125"/>
    <col min="12042" max="12042" width="14.28515625" style="125" bestFit="1" customWidth="1"/>
    <col min="12043" max="12043" width="53.42578125" style="125" bestFit="1" customWidth="1"/>
    <col min="12044" max="12044" width="22" style="125" bestFit="1" customWidth="1"/>
    <col min="12045" max="12288" width="9.140625" style="125"/>
    <col min="12289" max="12289" width="11.28515625" style="125" customWidth="1"/>
    <col min="12290" max="12290" width="57.140625" style="125" customWidth="1"/>
    <col min="12291" max="12291" width="24.7109375" style="125" bestFit="1" customWidth="1"/>
    <col min="12292" max="12292" width="3.28515625" style="125" customWidth="1"/>
    <col min="12293" max="12293" width="143.85546875" style="125" bestFit="1" customWidth="1"/>
    <col min="12294" max="12294" width="45" style="125" bestFit="1" customWidth="1"/>
    <col min="12295" max="12295" width="37.28515625" style="125" bestFit="1" customWidth="1"/>
    <col min="12296" max="12296" width="15" style="125" bestFit="1" customWidth="1"/>
    <col min="12297" max="12297" width="9.140625" style="125"/>
    <col min="12298" max="12298" width="14.28515625" style="125" bestFit="1" customWidth="1"/>
    <col min="12299" max="12299" width="53.42578125" style="125" bestFit="1" customWidth="1"/>
    <col min="12300" max="12300" width="22" style="125" bestFit="1" customWidth="1"/>
    <col min="12301" max="12544" width="9.140625" style="125"/>
    <col min="12545" max="12545" width="11.28515625" style="125" customWidth="1"/>
    <col min="12546" max="12546" width="57.140625" style="125" customWidth="1"/>
    <col min="12547" max="12547" width="24.7109375" style="125" bestFit="1" customWidth="1"/>
    <col min="12548" max="12548" width="3.28515625" style="125" customWidth="1"/>
    <col min="12549" max="12549" width="143.85546875" style="125" bestFit="1" customWidth="1"/>
    <col min="12550" max="12550" width="45" style="125" bestFit="1" customWidth="1"/>
    <col min="12551" max="12551" width="37.28515625" style="125" bestFit="1" customWidth="1"/>
    <col min="12552" max="12552" width="15" style="125" bestFit="1" customWidth="1"/>
    <col min="12553" max="12553" width="9.140625" style="125"/>
    <col min="12554" max="12554" width="14.28515625" style="125" bestFit="1" customWidth="1"/>
    <col min="12555" max="12555" width="53.42578125" style="125" bestFit="1" customWidth="1"/>
    <col min="12556" max="12556" width="22" style="125" bestFit="1" customWidth="1"/>
    <col min="12557" max="12800" width="9.140625" style="125"/>
    <col min="12801" max="12801" width="11.28515625" style="125" customWidth="1"/>
    <col min="12802" max="12802" width="57.140625" style="125" customWidth="1"/>
    <col min="12803" max="12803" width="24.7109375" style="125" bestFit="1" customWidth="1"/>
    <col min="12804" max="12804" width="3.28515625" style="125" customWidth="1"/>
    <col min="12805" max="12805" width="143.85546875" style="125" bestFit="1" customWidth="1"/>
    <col min="12806" max="12806" width="45" style="125" bestFit="1" customWidth="1"/>
    <col min="12807" max="12807" width="37.28515625" style="125" bestFit="1" customWidth="1"/>
    <col min="12808" max="12808" width="15" style="125" bestFit="1" customWidth="1"/>
    <col min="12809" max="12809" width="9.140625" style="125"/>
    <col min="12810" max="12810" width="14.28515625" style="125" bestFit="1" customWidth="1"/>
    <col min="12811" max="12811" width="53.42578125" style="125" bestFit="1" customWidth="1"/>
    <col min="12812" max="12812" width="22" style="125" bestFit="1" customWidth="1"/>
    <col min="12813" max="13056" width="9.140625" style="125"/>
    <col min="13057" max="13057" width="11.28515625" style="125" customWidth="1"/>
    <col min="13058" max="13058" width="57.140625" style="125" customWidth="1"/>
    <col min="13059" max="13059" width="24.7109375" style="125" bestFit="1" customWidth="1"/>
    <col min="13060" max="13060" width="3.28515625" style="125" customWidth="1"/>
    <col min="13061" max="13061" width="143.85546875" style="125" bestFit="1" customWidth="1"/>
    <col min="13062" max="13062" width="45" style="125" bestFit="1" customWidth="1"/>
    <col min="13063" max="13063" width="37.28515625" style="125" bestFit="1" customWidth="1"/>
    <col min="13064" max="13064" width="15" style="125" bestFit="1" customWidth="1"/>
    <col min="13065" max="13065" width="9.140625" style="125"/>
    <col min="13066" max="13066" width="14.28515625" style="125" bestFit="1" customWidth="1"/>
    <col min="13067" max="13067" width="53.42578125" style="125" bestFit="1" customWidth="1"/>
    <col min="13068" max="13068" width="22" style="125" bestFit="1" customWidth="1"/>
    <col min="13069" max="13312" width="9.140625" style="125"/>
    <col min="13313" max="13313" width="11.28515625" style="125" customWidth="1"/>
    <col min="13314" max="13314" width="57.140625" style="125" customWidth="1"/>
    <col min="13315" max="13315" width="24.7109375" style="125" bestFit="1" customWidth="1"/>
    <col min="13316" max="13316" width="3.28515625" style="125" customWidth="1"/>
    <col min="13317" max="13317" width="143.85546875" style="125" bestFit="1" customWidth="1"/>
    <col min="13318" max="13318" width="45" style="125" bestFit="1" customWidth="1"/>
    <col min="13319" max="13319" width="37.28515625" style="125" bestFit="1" customWidth="1"/>
    <col min="13320" max="13320" width="15" style="125" bestFit="1" customWidth="1"/>
    <col min="13321" max="13321" width="9.140625" style="125"/>
    <col min="13322" max="13322" width="14.28515625" style="125" bestFit="1" customWidth="1"/>
    <col min="13323" max="13323" width="53.42578125" style="125" bestFit="1" customWidth="1"/>
    <col min="13324" max="13324" width="22" style="125" bestFit="1" customWidth="1"/>
    <col min="13325" max="13568" width="9.140625" style="125"/>
    <col min="13569" max="13569" width="11.28515625" style="125" customWidth="1"/>
    <col min="13570" max="13570" width="57.140625" style="125" customWidth="1"/>
    <col min="13571" max="13571" width="24.7109375" style="125" bestFit="1" customWidth="1"/>
    <col min="13572" max="13572" width="3.28515625" style="125" customWidth="1"/>
    <col min="13573" max="13573" width="143.85546875" style="125" bestFit="1" customWidth="1"/>
    <col min="13574" max="13574" width="45" style="125" bestFit="1" customWidth="1"/>
    <col min="13575" max="13575" width="37.28515625" style="125" bestFit="1" customWidth="1"/>
    <col min="13576" max="13576" width="15" style="125" bestFit="1" customWidth="1"/>
    <col min="13577" max="13577" width="9.140625" style="125"/>
    <col min="13578" max="13578" width="14.28515625" style="125" bestFit="1" customWidth="1"/>
    <col min="13579" max="13579" width="53.42578125" style="125" bestFit="1" customWidth="1"/>
    <col min="13580" max="13580" width="22" style="125" bestFit="1" customWidth="1"/>
    <col min="13581" max="13824" width="9.140625" style="125"/>
    <col min="13825" max="13825" width="11.28515625" style="125" customWidth="1"/>
    <col min="13826" max="13826" width="57.140625" style="125" customWidth="1"/>
    <col min="13827" max="13827" width="24.7109375" style="125" bestFit="1" customWidth="1"/>
    <col min="13828" max="13828" width="3.28515625" style="125" customWidth="1"/>
    <col min="13829" max="13829" width="143.85546875" style="125" bestFit="1" customWidth="1"/>
    <col min="13830" max="13830" width="45" style="125" bestFit="1" customWidth="1"/>
    <col min="13831" max="13831" width="37.28515625" style="125" bestFit="1" customWidth="1"/>
    <col min="13832" max="13832" width="15" style="125" bestFit="1" customWidth="1"/>
    <col min="13833" max="13833" width="9.140625" style="125"/>
    <col min="13834" max="13834" width="14.28515625" style="125" bestFit="1" customWidth="1"/>
    <col min="13835" max="13835" width="53.42578125" style="125" bestFit="1" customWidth="1"/>
    <col min="13836" max="13836" width="22" style="125" bestFit="1" customWidth="1"/>
    <col min="13837" max="14080" width="9.140625" style="125"/>
    <col min="14081" max="14081" width="11.28515625" style="125" customWidth="1"/>
    <col min="14082" max="14082" width="57.140625" style="125" customWidth="1"/>
    <col min="14083" max="14083" width="24.7109375" style="125" bestFit="1" customWidth="1"/>
    <col min="14084" max="14084" width="3.28515625" style="125" customWidth="1"/>
    <col min="14085" max="14085" width="143.85546875" style="125" bestFit="1" customWidth="1"/>
    <col min="14086" max="14086" width="45" style="125" bestFit="1" customWidth="1"/>
    <col min="14087" max="14087" width="37.28515625" style="125" bestFit="1" customWidth="1"/>
    <col min="14088" max="14088" width="15" style="125" bestFit="1" customWidth="1"/>
    <col min="14089" max="14089" width="9.140625" style="125"/>
    <col min="14090" max="14090" width="14.28515625" style="125" bestFit="1" customWidth="1"/>
    <col min="14091" max="14091" width="53.42578125" style="125" bestFit="1" customWidth="1"/>
    <col min="14092" max="14092" width="22" style="125" bestFit="1" customWidth="1"/>
    <col min="14093" max="14336" width="9.140625" style="125"/>
    <col min="14337" max="14337" width="11.28515625" style="125" customWidth="1"/>
    <col min="14338" max="14338" width="57.140625" style="125" customWidth="1"/>
    <col min="14339" max="14339" width="24.7109375" style="125" bestFit="1" customWidth="1"/>
    <col min="14340" max="14340" width="3.28515625" style="125" customWidth="1"/>
    <col min="14341" max="14341" width="143.85546875" style="125" bestFit="1" customWidth="1"/>
    <col min="14342" max="14342" width="45" style="125" bestFit="1" customWidth="1"/>
    <col min="14343" max="14343" width="37.28515625" style="125" bestFit="1" customWidth="1"/>
    <col min="14344" max="14344" width="15" style="125" bestFit="1" customWidth="1"/>
    <col min="14345" max="14345" width="9.140625" style="125"/>
    <col min="14346" max="14346" width="14.28515625" style="125" bestFit="1" customWidth="1"/>
    <col min="14347" max="14347" width="53.42578125" style="125" bestFit="1" customWidth="1"/>
    <col min="14348" max="14348" width="22" style="125" bestFit="1" customWidth="1"/>
    <col min="14349" max="14592" width="9.140625" style="125"/>
    <col min="14593" max="14593" width="11.28515625" style="125" customWidth="1"/>
    <col min="14594" max="14594" width="57.140625" style="125" customWidth="1"/>
    <col min="14595" max="14595" width="24.7109375" style="125" bestFit="1" customWidth="1"/>
    <col min="14596" max="14596" width="3.28515625" style="125" customWidth="1"/>
    <col min="14597" max="14597" width="143.85546875" style="125" bestFit="1" customWidth="1"/>
    <col min="14598" max="14598" width="45" style="125" bestFit="1" customWidth="1"/>
    <col min="14599" max="14599" width="37.28515625" style="125" bestFit="1" customWidth="1"/>
    <col min="14600" max="14600" width="15" style="125" bestFit="1" customWidth="1"/>
    <col min="14601" max="14601" width="9.140625" style="125"/>
    <col min="14602" max="14602" width="14.28515625" style="125" bestFit="1" customWidth="1"/>
    <col min="14603" max="14603" width="53.42578125" style="125" bestFit="1" customWidth="1"/>
    <col min="14604" max="14604" width="22" style="125" bestFit="1" customWidth="1"/>
    <col min="14605" max="14848" width="9.140625" style="125"/>
    <col min="14849" max="14849" width="11.28515625" style="125" customWidth="1"/>
    <col min="14850" max="14850" width="57.140625" style="125" customWidth="1"/>
    <col min="14851" max="14851" width="24.7109375" style="125" bestFit="1" customWidth="1"/>
    <col min="14852" max="14852" width="3.28515625" style="125" customWidth="1"/>
    <col min="14853" max="14853" width="143.85546875" style="125" bestFit="1" customWidth="1"/>
    <col min="14854" max="14854" width="45" style="125" bestFit="1" customWidth="1"/>
    <col min="14855" max="14855" width="37.28515625" style="125" bestFit="1" customWidth="1"/>
    <col min="14856" max="14856" width="15" style="125" bestFit="1" customWidth="1"/>
    <col min="14857" max="14857" width="9.140625" style="125"/>
    <col min="14858" max="14858" width="14.28515625" style="125" bestFit="1" customWidth="1"/>
    <col min="14859" max="14859" width="53.42578125" style="125" bestFit="1" customWidth="1"/>
    <col min="14860" max="14860" width="22" style="125" bestFit="1" customWidth="1"/>
    <col min="14861" max="15104" width="9.140625" style="125"/>
    <col min="15105" max="15105" width="11.28515625" style="125" customWidth="1"/>
    <col min="15106" max="15106" width="57.140625" style="125" customWidth="1"/>
    <col min="15107" max="15107" width="24.7109375" style="125" bestFit="1" customWidth="1"/>
    <col min="15108" max="15108" width="3.28515625" style="125" customWidth="1"/>
    <col min="15109" max="15109" width="143.85546875" style="125" bestFit="1" customWidth="1"/>
    <col min="15110" max="15110" width="45" style="125" bestFit="1" customWidth="1"/>
    <col min="15111" max="15111" width="37.28515625" style="125" bestFit="1" customWidth="1"/>
    <col min="15112" max="15112" width="15" style="125" bestFit="1" customWidth="1"/>
    <col min="15113" max="15113" width="9.140625" style="125"/>
    <col min="15114" max="15114" width="14.28515625" style="125" bestFit="1" customWidth="1"/>
    <col min="15115" max="15115" width="53.42578125" style="125" bestFit="1" customWidth="1"/>
    <col min="15116" max="15116" width="22" style="125" bestFit="1" customWidth="1"/>
    <col min="15117" max="15360" width="9.140625" style="125"/>
    <col min="15361" max="15361" width="11.28515625" style="125" customWidth="1"/>
    <col min="15362" max="15362" width="57.140625" style="125" customWidth="1"/>
    <col min="15363" max="15363" width="24.7109375" style="125" bestFit="1" customWidth="1"/>
    <col min="15364" max="15364" width="3.28515625" style="125" customWidth="1"/>
    <col min="15365" max="15365" width="143.85546875" style="125" bestFit="1" customWidth="1"/>
    <col min="15366" max="15366" width="45" style="125" bestFit="1" customWidth="1"/>
    <col min="15367" max="15367" width="37.28515625" style="125" bestFit="1" customWidth="1"/>
    <col min="15368" max="15368" width="15" style="125" bestFit="1" customWidth="1"/>
    <col min="15369" max="15369" width="9.140625" style="125"/>
    <col min="15370" max="15370" width="14.28515625" style="125" bestFit="1" customWidth="1"/>
    <col min="15371" max="15371" width="53.42578125" style="125" bestFit="1" customWidth="1"/>
    <col min="15372" max="15372" width="22" style="125" bestFit="1" customWidth="1"/>
    <col min="15373" max="15616" width="9.140625" style="125"/>
    <col min="15617" max="15617" width="11.28515625" style="125" customWidth="1"/>
    <col min="15618" max="15618" width="57.140625" style="125" customWidth="1"/>
    <col min="15619" max="15619" width="24.7109375" style="125" bestFit="1" customWidth="1"/>
    <col min="15620" max="15620" width="3.28515625" style="125" customWidth="1"/>
    <col min="15621" max="15621" width="143.85546875" style="125" bestFit="1" customWidth="1"/>
    <col min="15622" max="15622" width="45" style="125" bestFit="1" customWidth="1"/>
    <col min="15623" max="15623" width="37.28515625" style="125" bestFit="1" customWidth="1"/>
    <col min="15624" max="15624" width="15" style="125" bestFit="1" customWidth="1"/>
    <col min="15625" max="15625" width="9.140625" style="125"/>
    <col min="15626" max="15626" width="14.28515625" style="125" bestFit="1" customWidth="1"/>
    <col min="15627" max="15627" width="53.42578125" style="125" bestFit="1" customWidth="1"/>
    <col min="15628" max="15628" width="22" style="125" bestFit="1" customWidth="1"/>
    <col min="15629" max="15872" width="9.140625" style="125"/>
    <col min="15873" max="15873" width="11.28515625" style="125" customWidth="1"/>
    <col min="15874" max="15874" width="57.140625" style="125" customWidth="1"/>
    <col min="15875" max="15875" width="24.7109375" style="125" bestFit="1" customWidth="1"/>
    <col min="15876" max="15876" width="3.28515625" style="125" customWidth="1"/>
    <col min="15877" max="15877" width="143.85546875" style="125" bestFit="1" customWidth="1"/>
    <col min="15878" max="15878" width="45" style="125" bestFit="1" customWidth="1"/>
    <col min="15879" max="15879" width="37.28515625" style="125" bestFit="1" customWidth="1"/>
    <col min="15880" max="15880" width="15" style="125" bestFit="1" customWidth="1"/>
    <col min="15881" max="15881" width="9.140625" style="125"/>
    <col min="15882" max="15882" width="14.28515625" style="125" bestFit="1" customWidth="1"/>
    <col min="15883" max="15883" width="53.42578125" style="125" bestFit="1" customWidth="1"/>
    <col min="15884" max="15884" width="22" style="125" bestFit="1" customWidth="1"/>
    <col min="15885" max="16128" width="9.140625" style="125"/>
    <col min="16129" max="16129" width="11.28515625" style="125" customWidth="1"/>
    <col min="16130" max="16130" width="57.140625" style="125" customWidth="1"/>
    <col min="16131" max="16131" width="24.7109375" style="125" bestFit="1" customWidth="1"/>
    <col min="16132" max="16132" width="3.28515625" style="125" customWidth="1"/>
    <col min="16133" max="16133" width="143.85546875" style="125" bestFit="1" customWidth="1"/>
    <col min="16134" max="16134" width="45" style="125" bestFit="1" customWidth="1"/>
    <col min="16135" max="16135" width="37.28515625" style="125" bestFit="1" customWidth="1"/>
    <col min="16136" max="16136" width="15" style="125" bestFit="1" customWidth="1"/>
    <col min="16137" max="16137" width="9.140625" style="125"/>
    <col min="16138" max="16138" width="14.28515625" style="125" bestFit="1" customWidth="1"/>
    <col min="16139" max="16139" width="53.42578125" style="125" bestFit="1" customWidth="1"/>
    <col min="16140" max="16140" width="22" style="125" bestFit="1" customWidth="1"/>
    <col min="16141" max="16384" width="9.140625" style="125"/>
  </cols>
  <sheetData>
    <row r="1" spans="1:8" x14ac:dyDescent="0.35">
      <c r="A1" s="74">
        <v>2016</v>
      </c>
      <c r="B1" s="145" t="s">
        <v>159</v>
      </c>
      <c r="C1" s="145"/>
      <c r="D1" s="145"/>
    </row>
    <row r="2" spans="1:8" x14ac:dyDescent="0.35">
      <c r="F2" s="127"/>
    </row>
    <row r="3" spans="1:8" ht="46.5" x14ac:dyDescent="0.35">
      <c r="B3" s="74" t="s">
        <v>161</v>
      </c>
      <c r="C3" s="128" t="s">
        <v>208</v>
      </c>
      <c r="D3" s="129"/>
      <c r="E3" s="128" t="s">
        <v>209</v>
      </c>
      <c r="F3" s="128" t="s">
        <v>210</v>
      </c>
      <c r="G3" s="131" t="s">
        <v>211</v>
      </c>
    </row>
    <row r="4" spans="1:8" x14ac:dyDescent="0.35">
      <c r="B4" s="125" t="s">
        <v>170</v>
      </c>
      <c r="C4" s="132">
        <v>2709000000</v>
      </c>
      <c r="D4" s="133"/>
      <c r="E4" s="125" t="s">
        <v>212</v>
      </c>
      <c r="F4" s="134">
        <v>2425364821882.79</v>
      </c>
      <c r="G4" s="134">
        <v>81.41716228796129</v>
      </c>
      <c r="H4" s="135"/>
    </row>
    <row r="5" spans="1:8" x14ac:dyDescent="0.35">
      <c r="B5" s="125" t="s">
        <v>172</v>
      </c>
      <c r="C5" s="132">
        <v>2711110000</v>
      </c>
      <c r="D5" s="133"/>
      <c r="E5" s="125" t="s">
        <v>213</v>
      </c>
      <c r="F5" s="134">
        <v>351365378937</v>
      </c>
      <c r="G5" s="134">
        <v>11.794997528279989</v>
      </c>
      <c r="H5" s="135"/>
    </row>
    <row r="6" spans="1:8" x14ac:dyDescent="0.35">
      <c r="B6" s="125" t="s">
        <v>174</v>
      </c>
      <c r="C6" s="132">
        <v>2711290000</v>
      </c>
      <c r="D6" s="133"/>
      <c r="E6" s="125" t="s">
        <v>214</v>
      </c>
      <c r="F6" s="134">
        <v>35098361667</v>
      </c>
      <c r="G6" s="134">
        <v>1.1782182136481063</v>
      </c>
      <c r="H6" s="135"/>
    </row>
    <row r="7" spans="1:8" x14ac:dyDescent="0.35">
      <c r="B7" s="125" t="s">
        <v>177</v>
      </c>
      <c r="C7" s="132">
        <v>1801000000</v>
      </c>
      <c r="D7" s="133"/>
      <c r="E7" s="125" t="s">
        <v>215</v>
      </c>
      <c r="F7" s="134">
        <v>27762399570.799999</v>
      </c>
      <c r="G7" s="134">
        <v>0.93195702805830716</v>
      </c>
      <c r="H7" s="136"/>
    </row>
    <row r="8" spans="1:8" x14ac:dyDescent="0.35">
      <c r="B8" s="125" t="s">
        <v>179</v>
      </c>
      <c r="C8" s="132">
        <v>3102100000</v>
      </c>
      <c r="D8" s="133"/>
      <c r="E8" s="125" t="s">
        <v>216</v>
      </c>
      <c r="F8" s="134">
        <v>15748800823.6</v>
      </c>
      <c r="G8" s="134">
        <v>0.52867208303138535</v>
      </c>
      <c r="H8" s="136"/>
    </row>
    <row r="9" spans="1:8" x14ac:dyDescent="0.35">
      <c r="B9" s="125" t="s">
        <v>182</v>
      </c>
      <c r="C9" s="132">
        <v>2711120000</v>
      </c>
      <c r="D9" s="133"/>
      <c r="E9" s="125" t="s">
        <v>217</v>
      </c>
      <c r="F9" s="134">
        <v>15194569987</v>
      </c>
      <c r="G9" s="134">
        <v>0.51006708737822604</v>
      </c>
      <c r="H9" s="136"/>
    </row>
    <row r="10" spans="1:8" x14ac:dyDescent="0.35">
      <c r="B10" s="125" t="s">
        <v>184</v>
      </c>
      <c r="C10" s="132">
        <v>2402200000</v>
      </c>
      <c r="D10" s="133"/>
      <c r="E10" s="125" t="s">
        <v>218</v>
      </c>
      <c r="F10" s="134">
        <v>10733778924.433001</v>
      </c>
      <c r="G10" s="134">
        <v>0.36032262559792894</v>
      </c>
      <c r="H10" s="136"/>
    </row>
    <row r="11" spans="1:8" x14ac:dyDescent="0.35">
      <c r="B11" s="125" t="s">
        <v>187</v>
      </c>
      <c r="C11" s="132">
        <v>2711130000</v>
      </c>
      <c r="D11" s="133"/>
      <c r="E11" s="125" t="s">
        <v>219</v>
      </c>
      <c r="F11" s="134">
        <v>10428847241.1</v>
      </c>
      <c r="G11" s="134">
        <v>0.35008636253157865</v>
      </c>
      <c r="H11" s="136"/>
    </row>
    <row r="12" spans="1:8" x14ac:dyDescent="0.35">
      <c r="B12" s="125" t="s">
        <v>190</v>
      </c>
      <c r="C12" s="132">
        <v>2707400000</v>
      </c>
      <c r="D12" s="133"/>
      <c r="E12" s="137" t="s">
        <v>220</v>
      </c>
      <c r="F12" s="134">
        <v>9724422160</v>
      </c>
      <c r="G12" s="134">
        <v>0.32643949067536571</v>
      </c>
      <c r="H12" s="136"/>
    </row>
    <row r="13" spans="1:8" x14ac:dyDescent="0.35">
      <c r="B13" s="125" t="s">
        <v>193</v>
      </c>
      <c r="C13" s="132">
        <v>2716000000</v>
      </c>
      <c r="D13" s="133"/>
      <c r="E13" s="125" t="s">
        <v>221</v>
      </c>
      <c r="F13" s="134">
        <v>9475676161.1000004</v>
      </c>
      <c r="G13" s="134">
        <v>0.31808932694816167</v>
      </c>
      <c r="H13" s="136"/>
    </row>
    <row r="14" spans="1:8" x14ac:dyDescent="0.35">
      <c r="B14" s="125" t="s">
        <v>222</v>
      </c>
      <c r="C14" s="132">
        <v>2711190000</v>
      </c>
      <c r="D14" s="133"/>
      <c r="E14" s="138" t="s">
        <v>223</v>
      </c>
      <c r="F14" s="134">
        <v>9076229036</v>
      </c>
      <c r="G14" s="134">
        <v>0.30468027148718579</v>
      </c>
      <c r="H14" s="136"/>
    </row>
    <row r="15" spans="1:8" x14ac:dyDescent="0.35">
      <c r="B15" s="125" t="s">
        <v>224</v>
      </c>
      <c r="C15" s="132">
        <v>1207400000</v>
      </c>
      <c r="D15" s="133"/>
      <c r="E15" s="125" t="s">
        <v>225</v>
      </c>
      <c r="F15" s="134">
        <v>6464702257.6960001</v>
      </c>
      <c r="G15" s="134">
        <v>0.21701383153137083</v>
      </c>
      <c r="H15" s="136"/>
    </row>
    <row r="16" spans="1:8" x14ac:dyDescent="0.35">
      <c r="B16" s="125" t="s">
        <v>226</v>
      </c>
      <c r="C16" s="132" t="s">
        <v>227</v>
      </c>
      <c r="D16" s="133"/>
      <c r="E16" s="138" t="s">
        <v>228</v>
      </c>
      <c r="F16" s="134">
        <v>4387405230.1099997</v>
      </c>
      <c r="G16" s="134">
        <v>0.14728097002974458</v>
      </c>
      <c r="H16" s="136"/>
    </row>
    <row r="17" spans="1:8" x14ac:dyDescent="0.35">
      <c r="B17" s="125" t="s">
        <v>229</v>
      </c>
      <c r="C17" s="132">
        <v>1804000000</v>
      </c>
      <c r="D17" s="133"/>
      <c r="E17" s="125" t="s">
        <v>230</v>
      </c>
      <c r="F17" s="134">
        <v>3385039556.4099998</v>
      </c>
      <c r="G17" s="134">
        <v>0.1136325192930997</v>
      </c>
      <c r="H17" s="136"/>
    </row>
    <row r="18" spans="1:8" x14ac:dyDescent="0.35">
      <c r="B18" s="125" t="s">
        <v>231</v>
      </c>
      <c r="C18" s="132">
        <v>4001220000</v>
      </c>
      <c r="D18" s="133"/>
      <c r="E18" s="125" t="s">
        <v>232</v>
      </c>
      <c r="F18" s="134">
        <v>3128696448.527</v>
      </c>
      <c r="G18" s="134">
        <v>0.10502732793070961</v>
      </c>
      <c r="H18" s="136"/>
    </row>
    <row r="19" spans="1:8" x14ac:dyDescent="0.35">
      <c r="C19" s="126"/>
      <c r="E19" s="126"/>
      <c r="F19" s="139"/>
      <c r="G19" s="138"/>
    </row>
    <row r="20" spans="1:8" x14ac:dyDescent="0.35">
      <c r="C20" s="126"/>
      <c r="E20" s="126"/>
      <c r="F20" s="139"/>
      <c r="G20" s="140"/>
    </row>
    <row r="21" spans="1:8" x14ac:dyDescent="0.35">
      <c r="F21" s="127"/>
      <c r="G21" s="141"/>
    </row>
    <row r="22" spans="1:8" x14ac:dyDescent="0.35">
      <c r="A22" s="74">
        <v>2016</v>
      </c>
      <c r="B22" s="145" t="s">
        <v>233</v>
      </c>
      <c r="C22" s="145"/>
      <c r="D22" s="145"/>
      <c r="F22" s="127"/>
      <c r="G22" s="142"/>
    </row>
    <row r="23" spans="1:8" ht="46.5" x14ac:dyDescent="0.35">
      <c r="B23" s="74" t="s">
        <v>161</v>
      </c>
      <c r="C23" s="128" t="s">
        <v>208</v>
      </c>
      <c r="D23" s="129"/>
      <c r="E23" s="128" t="s">
        <v>209</v>
      </c>
      <c r="F23" s="130" t="s">
        <v>210</v>
      </c>
      <c r="G23" s="131" t="s">
        <v>234</v>
      </c>
    </row>
    <row r="24" spans="1:8" x14ac:dyDescent="0.35">
      <c r="B24" s="125" t="s">
        <v>170</v>
      </c>
      <c r="C24" s="132">
        <v>2710115000</v>
      </c>
      <c r="D24" s="125"/>
      <c r="E24" s="125" t="s">
        <v>235</v>
      </c>
      <c r="F24" s="134">
        <v>469174865637.90002</v>
      </c>
      <c r="G24" s="134">
        <v>20.331402691503836</v>
      </c>
      <c r="H24" s="134"/>
    </row>
    <row r="25" spans="1:8" x14ac:dyDescent="0.35">
      <c r="B25" s="125" t="s">
        <v>172</v>
      </c>
      <c r="C25" s="132">
        <v>2710192100</v>
      </c>
      <c r="D25" s="125"/>
      <c r="E25" s="125" t="s">
        <v>236</v>
      </c>
      <c r="F25" s="134">
        <v>197809100515.60001</v>
      </c>
      <c r="G25" s="134">
        <v>8.5719350570043531</v>
      </c>
      <c r="H25" s="134"/>
    </row>
    <row r="26" spans="1:8" x14ac:dyDescent="0.35">
      <c r="B26" s="125" t="s">
        <v>174</v>
      </c>
      <c r="C26" s="132">
        <v>1001190000</v>
      </c>
      <c r="D26" s="125"/>
      <c r="E26" s="125" t="s">
        <v>237</v>
      </c>
      <c r="F26" s="134">
        <v>84158385154</v>
      </c>
      <c r="G26" s="134">
        <v>3.646951581914478</v>
      </c>
      <c r="H26" s="134"/>
    </row>
    <row r="27" spans="1:8" x14ac:dyDescent="0.35">
      <c r="B27" s="125" t="s">
        <v>177</v>
      </c>
      <c r="C27" s="132">
        <v>1701141000</v>
      </c>
      <c r="D27" s="125"/>
      <c r="E27" s="125" t="s">
        <v>238</v>
      </c>
      <c r="F27" s="134">
        <v>66221707269</v>
      </c>
      <c r="G27" s="134">
        <v>2.8696767367841813</v>
      </c>
      <c r="H27" s="136"/>
    </row>
    <row r="28" spans="1:8" x14ac:dyDescent="0.35">
      <c r="B28" s="125" t="s">
        <v>179</v>
      </c>
      <c r="C28" s="132">
        <v>3302100000</v>
      </c>
      <c r="D28" s="125"/>
      <c r="E28" s="125" t="s">
        <v>239</v>
      </c>
      <c r="F28" s="134">
        <v>25447169742</v>
      </c>
      <c r="G28" s="134">
        <v>1.1027373656945958</v>
      </c>
      <c r="H28" s="136"/>
    </row>
    <row r="29" spans="1:8" x14ac:dyDescent="0.35">
      <c r="B29" s="125" t="s">
        <v>182</v>
      </c>
      <c r="C29" s="132">
        <v>8517620000</v>
      </c>
      <c r="D29" s="125"/>
      <c r="E29" s="125" t="s">
        <v>240</v>
      </c>
      <c r="F29" s="134">
        <v>25035718416</v>
      </c>
      <c r="G29" s="134">
        <v>1.0849073769003634</v>
      </c>
      <c r="H29" s="136"/>
    </row>
    <row r="30" spans="1:8" x14ac:dyDescent="0.35">
      <c r="B30" s="125" t="s">
        <v>184</v>
      </c>
      <c r="C30" s="132">
        <v>2710193100</v>
      </c>
      <c r="D30" s="125"/>
      <c r="E30" s="125" t="s">
        <v>241</v>
      </c>
      <c r="F30" s="134">
        <v>18490809228</v>
      </c>
      <c r="G30" s="134">
        <v>0.80128778423605806</v>
      </c>
      <c r="H30" s="136"/>
    </row>
    <row r="31" spans="1:8" x14ac:dyDescent="0.35">
      <c r="B31" s="125" t="s">
        <v>187</v>
      </c>
      <c r="C31" s="132" t="s">
        <v>242</v>
      </c>
      <c r="D31" s="125"/>
      <c r="E31" s="125" t="s">
        <v>243</v>
      </c>
      <c r="F31" s="134">
        <v>17924865969</v>
      </c>
      <c r="G31" s="134">
        <v>0.77676298305424996</v>
      </c>
      <c r="H31" s="136"/>
    </row>
    <row r="32" spans="1:8" x14ac:dyDescent="0.35">
      <c r="B32" s="125" t="s">
        <v>190</v>
      </c>
      <c r="C32" s="132">
        <v>8711201000</v>
      </c>
      <c r="D32" s="125"/>
      <c r="E32" s="125" t="s">
        <v>244</v>
      </c>
      <c r="F32" s="134">
        <v>17386156632</v>
      </c>
      <c r="G32" s="134">
        <v>0.7534183470424114</v>
      </c>
      <c r="H32" s="136"/>
    </row>
    <row r="33" spans="2:8" x14ac:dyDescent="0.35">
      <c r="B33" s="125" t="s">
        <v>193</v>
      </c>
      <c r="C33" s="132">
        <v>3901100000</v>
      </c>
      <c r="D33" s="125"/>
      <c r="E33" s="125" t="s">
        <v>245</v>
      </c>
      <c r="F33" s="134">
        <v>17066273008</v>
      </c>
      <c r="G33" s="134">
        <v>0.73955638799411694</v>
      </c>
      <c r="H33" s="136"/>
    </row>
    <row r="34" spans="2:8" x14ac:dyDescent="0.35">
      <c r="B34" s="125" t="s">
        <v>222</v>
      </c>
      <c r="C34" s="132">
        <v>8481800000</v>
      </c>
      <c r="D34" s="125"/>
      <c r="E34" s="125" t="s">
        <v>246</v>
      </c>
      <c r="F34" s="134">
        <v>16245468629</v>
      </c>
      <c r="G34" s="134">
        <v>0.70398733776865519</v>
      </c>
      <c r="H34" s="136"/>
    </row>
    <row r="35" spans="2:8" x14ac:dyDescent="0.35">
      <c r="B35" s="125" t="s">
        <v>224</v>
      </c>
      <c r="C35" s="143">
        <v>8419890000</v>
      </c>
      <c r="D35" s="125"/>
      <c r="E35" s="125" t="s">
        <v>247</v>
      </c>
      <c r="F35" s="134">
        <v>15047012439.49</v>
      </c>
      <c r="G35" s="134">
        <v>0.65205297985303212</v>
      </c>
      <c r="H35" s="136"/>
    </row>
    <row r="36" spans="2:8" x14ac:dyDescent="0.35">
      <c r="B36" s="125" t="s">
        <v>226</v>
      </c>
      <c r="C36" s="132">
        <v>1511100000</v>
      </c>
      <c r="D36" s="125"/>
      <c r="E36" s="125" t="s">
        <v>248</v>
      </c>
      <c r="F36" s="134">
        <v>15034442635.934</v>
      </c>
      <c r="G36" s="134">
        <v>0.65150827518838084</v>
      </c>
      <c r="H36" s="136"/>
    </row>
    <row r="37" spans="2:8" x14ac:dyDescent="0.35">
      <c r="B37" s="125" t="s">
        <v>229</v>
      </c>
      <c r="C37" s="132">
        <v>8703222000</v>
      </c>
      <c r="D37" s="125"/>
      <c r="E37" s="125" t="s">
        <v>249</v>
      </c>
      <c r="F37" s="134">
        <v>14782535561</v>
      </c>
      <c r="G37" s="134">
        <v>0.64059203786104968</v>
      </c>
      <c r="H37" s="136"/>
    </row>
    <row r="38" spans="2:8" x14ac:dyDescent="0.35">
      <c r="B38" s="125" t="s">
        <v>231</v>
      </c>
      <c r="C38" s="132">
        <v>3901200000</v>
      </c>
      <c r="D38" s="125"/>
      <c r="E38" s="138" t="s">
        <v>250</v>
      </c>
      <c r="F38" s="134">
        <v>13944783892</v>
      </c>
      <c r="G38" s="134">
        <v>0.60428858730267321</v>
      </c>
      <c r="H38" s="136"/>
    </row>
    <row r="40" spans="2:8" x14ac:dyDescent="0.35">
      <c r="F40" s="127"/>
    </row>
  </sheetData>
  <mergeCells count="2">
    <mergeCell ref="B1:D1"/>
    <mergeCell ref="B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5" sqref="B5"/>
    </sheetView>
  </sheetViews>
  <sheetFormatPr defaultRowHeight="30" x14ac:dyDescent="0.4"/>
  <cols>
    <col min="1" max="1" width="11.28515625" style="114" customWidth="1"/>
    <col min="2" max="2" width="20" style="114" bestFit="1" customWidth="1"/>
    <col min="3" max="3" width="13.140625" style="115" bestFit="1" customWidth="1"/>
    <col min="4" max="4" width="55.140625" style="114" bestFit="1" customWidth="1"/>
    <col min="5" max="5" width="47.42578125" style="113" customWidth="1"/>
    <col min="6" max="6" width="4.7109375" style="113" customWidth="1"/>
    <col min="7" max="7" width="47.42578125" style="114" customWidth="1"/>
    <col min="8" max="8" width="60" style="114" bestFit="1" customWidth="1"/>
    <col min="9" max="9" width="22.42578125" style="114" customWidth="1"/>
    <col min="10" max="10" width="22.42578125" style="114" bestFit="1" customWidth="1"/>
    <col min="11" max="11" width="21" style="114" bestFit="1" customWidth="1"/>
    <col min="12" max="257" width="9.140625" style="114"/>
    <col min="258" max="258" width="11.28515625" style="114" customWidth="1"/>
    <col min="259" max="259" width="16" style="114" bestFit="1" customWidth="1"/>
    <col min="260" max="260" width="10.7109375" style="114" bestFit="1" customWidth="1"/>
    <col min="261" max="261" width="44.5703125" style="114" bestFit="1" customWidth="1"/>
    <col min="262" max="263" width="37.28515625" style="114" bestFit="1" customWidth="1"/>
    <col min="264" max="264" width="44.140625" style="114" bestFit="1" customWidth="1"/>
    <col min="265" max="265" width="14.28515625" style="114" bestFit="1" customWidth="1"/>
    <col min="266" max="266" width="53.42578125" style="114" bestFit="1" customWidth="1"/>
    <col min="267" max="267" width="22" style="114" bestFit="1" customWidth="1"/>
    <col min="268" max="513" width="9.140625" style="114"/>
    <col min="514" max="514" width="11.28515625" style="114" customWidth="1"/>
    <col min="515" max="515" width="16" style="114" bestFit="1" customWidth="1"/>
    <col min="516" max="516" width="10.7109375" style="114" bestFit="1" customWidth="1"/>
    <col min="517" max="517" width="44.5703125" style="114" bestFit="1" customWidth="1"/>
    <col min="518" max="519" width="37.28515625" style="114" bestFit="1" customWidth="1"/>
    <col min="520" max="520" width="44.140625" style="114" bestFit="1" customWidth="1"/>
    <col min="521" max="521" width="14.28515625" style="114" bestFit="1" customWidth="1"/>
    <col min="522" max="522" width="53.42578125" style="114" bestFit="1" customWidth="1"/>
    <col min="523" max="523" width="22" style="114" bestFit="1" customWidth="1"/>
    <col min="524" max="769" width="9.140625" style="114"/>
    <col min="770" max="770" width="11.28515625" style="114" customWidth="1"/>
    <col min="771" max="771" width="16" style="114" bestFit="1" customWidth="1"/>
    <col min="772" max="772" width="10.7109375" style="114" bestFit="1" customWidth="1"/>
    <col min="773" max="773" width="44.5703125" style="114" bestFit="1" customWidth="1"/>
    <col min="774" max="775" width="37.28515625" style="114" bestFit="1" customWidth="1"/>
    <col min="776" max="776" width="44.140625" style="114" bestFit="1" customWidth="1"/>
    <col min="777" max="777" width="14.28515625" style="114" bestFit="1" customWidth="1"/>
    <col min="778" max="778" width="53.42578125" style="114" bestFit="1" customWidth="1"/>
    <col min="779" max="779" width="22" style="114" bestFit="1" customWidth="1"/>
    <col min="780" max="1025" width="9.140625" style="114"/>
    <col min="1026" max="1026" width="11.28515625" style="114" customWidth="1"/>
    <col min="1027" max="1027" width="16" style="114" bestFit="1" customWidth="1"/>
    <col min="1028" max="1028" width="10.7109375" style="114" bestFit="1" customWidth="1"/>
    <col min="1029" max="1029" width="44.5703125" style="114" bestFit="1" customWidth="1"/>
    <col min="1030" max="1031" width="37.28515625" style="114" bestFit="1" customWidth="1"/>
    <col min="1032" max="1032" width="44.140625" style="114" bestFit="1" customWidth="1"/>
    <col min="1033" max="1033" width="14.28515625" style="114" bestFit="1" customWidth="1"/>
    <col min="1034" max="1034" width="53.42578125" style="114" bestFit="1" customWidth="1"/>
    <col min="1035" max="1035" width="22" style="114" bestFit="1" customWidth="1"/>
    <col min="1036" max="1281" width="9.140625" style="114"/>
    <col min="1282" max="1282" width="11.28515625" style="114" customWidth="1"/>
    <col min="1283" max="1283" width="16" style="114" bestFit="1" customWidth="1"/>
    <col min="1284" max="1284" width="10.7109375" style="114" bestFit="1" customWidth="1"/>
    <col min="1285" max="1285" width="44.5703125" style="114" bestFit="1" customWidth="1"/>
    <col min="1286" max="1287" width="37.28515625" style="114" bestFit="1" customWidth="1"/>
    <col min="1288" max="1288" width="44.140625" style="114" bestFit="1" customWidth="1"/>
    <col min="1289" max="1289" width="14.28515625" style="114" bestFit="1" customWidth="1"/>
    <col min="1290" max="1290" width="53.42578125" style="114" bestFit="1" customWidth="1"/>
    <col min="1291" max="1291" width="22" style="114" bestFit="1" customWidth="1"/>
    <col min="1292" max="1537" width="9.140625" style="114"/>
    <col min="1538" max="1538" width="11.28515625" style="114" customWidth="1"/>
    <col min="1539" max="1539" width="16" style="114" bestFit="1" customWidth="1"/>
    <col min="1540" max="1540" width="10.7109375" style="114" bestFit="1" customWidth="1"/>
    <col min="1541" max="1541" width="44.5703125" style="114" bestFit="1" customWidth="1"/>
    <col min="1542" max="1543" width="37.28515625" style="114" bestFit="1" customWidth="1"/>
    <col min="1544" max="1544" width="44.140625" style="114" bestFit="1" customWidth="1"/>
    <col min="1545" max="1545" width="14.28515625" style="114" bestFit="1" customWidth="1"/>
    <col min="1546" max="1546" width="53.42578125" style="114" bestFit="1" customWidth="1"/>
    <col min="1547" max="1547" width="22" style="114" bestFit="1" customWidth="1"/>
    <col min="1548" max="1793" width="9.140625" style="114"/>
    <col min="1794" max="1794" width="11.28515625" style="114" customWidth="1"/>
    <col min="1795" max="1795" width="16" style="114" bestFit="1" customWidth="1"/>
    <col min="1796" max="1796" width="10.7109375" style="114" bestFit="1" customWidth="1"/>
    <col min="1797" max="1797" width="44.5703125" style="114" bestFit="1" customWidth="1"/>
    <col min="1798" max="1799" width="37.28515625" style="114" bestFit="1" customWidth="1"/>
    <col min="1800" max="1800" width="44.140625" style="114" bestFit="1" customWidth="1"/>
    <col min="1801" max="1801" width="14.28515625" style="114" bestFit="1" customWidth="1"/>
    <col min="1802" max="1802" width="53.42578125" style="114" bestFit="1" customWidth="1"/>
    <col min="1803" max="1803" width="22" style="114" bestFit="1" customWidth="1"/>
    <col min="1804" max="2049" width="9.140625" style="114"/>
    <col min="2050" max="2050" width="11.28515625" style="114" customWidth="1"/>
    <col min="2051" max="2051" width="16" style="114" bestFit="1" customWidth="1"/>
    <col min="2052" max="2052" width="10.7109375" style="114" bestFit="1" customWidth="1"/>
    <col min="2053" max="2053" width="44.5703125" style="114" bestFit="1" customWidth="1"/>
    <col min="2054" max="2055" width="37.28515625" style="114" bestFit="1" customWidth="1"/>
    <col min="2056" max="2056" width="44.140625" style="114" bestFit="1" customWidth="1"/>
    <col min="2057" max="2057" width="14.28515625" style="114" bestFit="1" customWidth="1"/>
    <col min="2058" max="2058" width="53.42578125" style="114" bestFit="1" customWidth="1"/>
    <col min="2059" max="2059" width="22" style="114" bestFit="1" customWidth="1"/>
    <col min="2060" max="2305" width="9.140625" style="114"/>
    <col min="2306" max="2306" width="11.28515625" style="114" customWidth="1"/>
    <col min="2307" max="2307" width="16" style="114" bestFit="1" customWidth="1"/>
    <col min="2308" max="2308" width="10.7109375" style="114" bestFit="1" customWidth="1"/>
    <col min="2309" max="2309" width="44.5703125" style="114" bestFit="1" customWidth="1"/>
    <col min="2310" max="2311" width="37.28515625" style="114" bestFit="1" customWidth="1"/>
    <col min="2312" max="2312" width="44.140625" style="114" bestFit="1" customWidth="1"/>
    <col min="2313" max="2313" width="14.28515625" style="114" bestFit="1" customWidth="1"/>
    <col min="2314" max="2314" width="53.42578125" style="114" bestFit="1" customWidth="1"/>
    <col min="2315" max="2315" width="22" style="114" bestFit="1" customWidth="1"/>
    <col min="2316" max="2561" width="9.140625" style="114"/>
    <col min="2562" max="2562" width="11.28515625" style="114" customWidth="1"/>
    <col min="2563" max="2563" width="16" style="114" bestFit="1" customWidth="1"/>
    <col min="2564" max="2564" width="10.7109375" style="114" bestFit="1" customWidth="1"/>
    <col min="2565" max="2565" width="44.5703125" style="114" bestFit="1" customWidth="1"/>
    <col min="2566" max="2567" width="37.28515625" style="114" bestFit="1" customWidth="1"/>
    <col min="2568" max="2568" width="44.140625" style="114" bestFit="1" customWidth="1"/>
    <col min="2569" max="2569" width="14.28515625" style="114" bestFit="1" customWidth="1"/>
    <col min="2570" max="2570" width="53.42578125" style="114" bestFit="1" customWidth="1"/>
    <col min="2571" max="2571" width="22" style="114" bestFit="1" customWidth="1"/>
    <col min="2572" max="2817" width="9.140625" style="114"/>
    <col min="2818" max="2818" width="11.28515625" style="114" customWidth="1"/>
    <col min="2819" max="2819" width="16" style="114" bestFit="1" customWidth="1"/>
    <col min="2820" max="2820" width="10.7109375" style="114" bestFit="1" customWidth="1"/>
    <col min="2821" max="2821" width="44.5703125" style="114" bestFit="1" customWidth="1"/>
    <col min="2822" max="2823" width="37.28515625" style="114" bestFit="1" customWidth="1"/>
    <col min="2824" max="2824" width="44.140625" style="114" bestFit="1" customWidth="1"/>
    <col min="2825" max="2825" width="14.28515625" style="114" bestFit="1" customWidth="1"/>
    <col min="2826" max="2826" width="53.42578125" style="114" bestFit="1" customWidth="1"/>
    <col min="2827" max="2827" width="22" style="114" bestFit="1" customWidth="1"/>
    <col min="2828" max="3073" width="9.140625" style="114"/>
    <col min="3074" max="3074" width="11.28515625" style="114" customWidth="1"/>
    <col min="3075" max="3075" width="16" style="114" bestFit="1" customWidth="1"/>
    <col min="3076" max="3076" width="10.7109375" style="114" bestFit="1" customWidth="1"/>
    <col min="3077" max="3077" width="44.5703125" style="114" bestFit="1" customWidth="1"/>
    <col min="3078" max="3079" width="37.28515625" style="114" bestFit="1" customWidth="1"/>
    <col min="3080" max="3080" width="44.140625" style="114" bestFit="1" customWidth="1"/>
    <col min="3081" max="3081" width="14.28515625" style="114" bestFit="1" customWidth="1"/>
    <col min="3082" max="3082" width="53.42578125" style="114" bestFit="1" customWidth="1"/>
    <col min="3083" max="3083" width="22" style="114" bestFit="1" customWidth="1"/>
    <col min="3084" max="3329" width="9.140625" style="114"/>
    <col min="3330" max="3330" width="11.28515625" style="114" customWidth="1"/>
    <col min="3331" max="3331" width="16" style="114" bestFit="1" customWidth="1"/>
    <col min="3332" max="3332" width="10.7109375" style="114" bestFit="1" customWidth="1"/>
    <col min="3333" max="3333" width="44.5703125" style="114" bestFit="1" customWidth="1"/>
    <col min="3334" max="3335" width="37.28515625" style="114" bestFit="1" customWidth="1"/>
    <col min="3336" max="3336" width="44.140625" style="114" bestFit="1" customWidth="1"/>
    <col min="3337" max="3337" width="14.28515625" style="114" bestFit="1" customWidth="1"/>
    <col min="3338" max="3338" width="53.42578125" style="114" bestFit="1" customWidth="1"/>
    <col min="3339" max="3339" width="22" style="114" bestFit="1" customWidth="1"/>
    <col min="3340" max="3585" width="9.140625" style="114"/>
    <col min="3586" max="3586" width="11.28515625" style="114" customWidth="1"/>
    <col min="3587" max="3587" width="16" style="114" bestFit="1" customWidth="1"/>
    <col min="3588" max="3588" width="10.7109375" style="114" bestFit="1" customWidth="1"/>
    <col min="3589" max="3589" width="44.5703125" style="114" bestFit="1" customWidth="1"/>
    <col min="3590" max="3591" width="37.28515625" style="114" bestFit="1" customWidth="1"/>
    <col min="3592" max="3592" width="44.140625" style="114" bestFit="1" customWidth="1"/>
    <col min="3593" max="3593" width="14.28515625" style="114" bestFit="1" customWidth="1"/>
    <col min="3594" max="3594" width="53.42578125" style="114" bestFit="1" customWidth="1"/>
    <col min="3595" max="3595" width="22" style="114" bestFit="1" customWidth="1"/>
    <col min="3596" max="3841" width="9.140625" style="114"/>
    <col min="3842" max="3842" width="11.28515625" style="114" customWidth="1"/>
    <col min="3843" max="3843" width="16" style="114" bestFit="1" customWidth="1"/>
    <col min="3844" max="3844" width="10.7109375" style="114" bestFit="1" customWidth="1"/>
    <col min="3845" max="3845" width="44.5703125" style="114" bestFit="1" customWidth="1"/>
    <col min="3846" max="3847" width="37.28515625" style="114" bestFit="1" customWidth="1"/>
    <col min="3848" max="3848" width="44.140625" style="114" bestFit="1" customWidth="1"/>
    <col min="3849" max="3849" width="14.28515625" style="114" bestFit="1" customWidth="1"/>
    <col min="3850" max="3850" width="53.42578125" style="114" bestFit="1" customWidth="1"/>
    <col min="3851" max="3851" width="22" style="114" bestFit="1" customWidth="1"/>
    <col min="3852" max="4097" width="9.140625" style="114"/>
    <col min="4098" max="4098" width="11.28515625" style="114" customWidth="1"/>
    <col min="4099" max="4099" width="16" style="114" bestFit="1" customWidth="1"/>
    <col min="4100" max="4100" width="10.7109375" style="114" bestFit="1" customWidth="1"/>
    <col min="4101" max="4101" width="44.5703125" style="114" bestFit="1" customWidth="1"/>
    <col min="4102" max="4103" width="37.28515625" style="114" bestFit="1" customWidth="1"/>
    <col min="4104" max="4104" width="44.140625" style="114" bestFit="1" customWidth="1"/>
    <col min="4105" max="4105" width="14.28515625" style="114" bestFit="1" customWidth="1"/>
    <col min="4106" max="4106" width="53.42578125" style="114" bestFit="1" customWidth="1"/>
    <col min="4107" max="4107" width="22" style="114" bestFit="1" customWidth="1"/>
    <col min="4108" max="4353" width="9.140625" style="114"/>
    <col min="4354" max="4354" width="11.28515625" style="114" customWidth="1"/>
    <col min="4355" max="4355" width="16" style="114" bestFit="1" customWidth="1"/>
    <col min="4356" max="4356" width="10.7109375" style="114" bestFit="1" customWidth="1"/>
    <col min="4357" max="4357" width="44.5703125" style="114" bestFit="1" customWidth="1"/>
    <col min="4358" max="4359" width="37.28515625" style="114" bestFit="1" customWidth="1"/>
    <col min="4360" max="4360" width="44.140625" style="114" bestFit="1" customWidth="1"/>
    <col min="4361" max="4361" width="14.28515625" style="114" bestFit="1" customWidth="1"/>
    <col min="4362" max="4362" width="53.42578125" style="114" bestFit="1" customWidth="1"/>
    <col min="4363" max="4363" width="22" style="114" bestFit="1" customWidth="1"/>
    <col min="4364" max="4609" width="9.140625" style="114"/>
    <col min="4610" max="4610" width="11.28515625" style="114" customWidth="1"/>
    <col min="4611" max="4611" width="16" style="114" bestFit="1" customWidth="1"/>
    <col min="4612" max="4612" width="10.7109375" style="114" bestFit="1" customWidth="1"/>
    <col min="4613" max="4613" width="44.5703125" style="114" bestFit="1" customWidth="1"/>
    <col min="4614" max="4615" width="37.28515625" style="114" bestFit="1" customWidth="1"/>
    <col min="4616" max="4616" width="44.140625" style="114" bestFit="1" customWidth="1"/>
    <col min="4617" max="4617" width="14.28515625" style="114" bestFit="1" customWidth="1"/>
    <col min="4618" max="4618" width="53.42578125" style="114" bestFit="1" customWidth="1"/>
    <col min="4619" max="4619" width="22" style="114" bestFit="1" customWidth="1"/>
    <col min="4620" max="4865" width="9.140625" style="114"/>
    <col min="4866" max="4866" width="11.28515625" style="114" customWidth="1"/>
    <col min="4867" max="4867" width="16" style="114" bestFit="1" customWidth="1"/>
    <col min="4868" max="4868" width="10.7109375" style="114" bestFit="1" customWidth="1"/>
    <col min="4869" max="4869" width="44.5703125" style="114" bestFit="1" customWidth="1"/>
    <col min="4870" max="4871" width="37.28515625" style="114" bestFit="1" customWidth="1"/>
    <col min="4872" max="4872" width="44.140625" style="114" bestFit="1" customWidth="1"/>
    <col min="4873" max="4873" width="14.28515625" style="114" bestFit="1" customWidth="1"/>
    <col min="4874" max="4874" width="53.42578125" style="114" bestFit="1" customWidth="1"/>
    <col min="4875" max="4875" width="22" style="114" bestFit="1" customWidth="1"/>
    <col min="4876" max="5121" width="9.140625" style="114"/>
    <col min="5122" max="5122" width="11.28515625" style="114" customWidth="1"/>
    <col min="5123" max="5123" width="16" style="114" bestFit="1" customWidth="1"/>
    <col min="5124" max="5124" width="10.7109375" style="114" bestFit="1" customWidth="1"/>
    <col min="5125" max="5125" width="44.5703125" style="114" bestFit="1" customWidth="1"/>
    <col min="5126" max="5127" width="37.28515625" style="114" bestFit="1" customWidth="1"/>
    <col min="5128" max="5128" width="44.140625" style="114" bestFit="1" customWidth="1"/>
    <col min="5129" max="5129" width="14.28515625" style="114" bestFit="1" customWidth="1"/>
    <col min="5130" max="5130" width="53.42578125" style="114" bestFit="1" customWidth="1"/>
    <col min="5131" max="5131" width="22" style="114" bestFit="1" customWidth="1"/>
    <col min="5132" max="5377" width="9.140625" style="114"/>
    <col min="5378" max="5378" width="11.28515625" style="114" customWidth="1"/>
    <col min="5379" max="5379" width="16" style="114" bestFit="1" customWidth="1"/>
    <col min="5380" max="5380" width="10.7109375" style="114" bestFit="1" customWidth="1"/>
    <col min="5381" max="5381" width="44.5703125" style="114" bestFit="1" customWidth="1"/>
    <col min="5382" max="5383" width="37.28515625" style="114" bestFit="1" customWidth="1"/>
    <col min="5384" max="5384" width="44.140625" style="114" bestFit="1" customWidth="1"/>
    <col min="5385" max="5385" width="14.28515625" style="114" bestFit="1" customWidth="1"/>
    <col min="5386" max="5386" width="53.42578125" style="114" bestFit="1" customWidth="1"/>
    <col min="5387" max="5387" width="22" style="114" bestFit="1" customWidth="1"/>
    <col min="5388" max="5633" width="9.140625" style="114"/>
    <col min="5634" max="5634" width="11.28515625" style="114" customWidth="1"/>
    <col min="5635" max="5635" width="16" style="114" bestFit="1" customWidth="1"/>
    <col min="5636" max="5636" width="10.7109375" style="114" bestFit="1" customWidth="1"/>
    <col min="5637" max="5637" width="44.5703125" style="114" bestFit="1" customWidth="1"/>
    <col min="5638" max="5639" width="37.28515625" style="114" bestFit="1" customWidth="1"/>
    <col min="5640" max="5640" width="44.140625" style="114" bestFit="1" customWidth="1"/>
    <col min="5641" max="5641" width="14.28515625" style="114" bestFit="1" customWidth="1"/>
    <col min="5642" max="5642" width="53.42578125" style="114" bestFit="1" customWidth="1"/>
    <col min="5643" max="5643" width="22" style="114" bestFit="1" customWidth="1"/>
    <col min="5644" max="5889" width="9.140625" style="114"/>
    <col min="5890" max="5890" width="11.28515625" style="114" customWidth="1"/>
    <col min="5891" max="5891" width="16" style="114" bestFit="1" customWidth="1"/>
    <col min="5892" max="5892" width="10.7109375" style="114" bestFit="1" customWidth="1"/>
    <col min="5893" max="5893" width="44.5703125" style="114" bestFit="1" customWidth="1"/>
    <col min="5894" max="5895" width="37.28515625" style="114" bestFit="1" customWidth="1"/>
    <col min="5896" max="5896" width="44.140625" style="114" bestFit="1" customWidth="1"/>
    <col min="5897" max="5897" width="14.28515625" style="114" bestFit="1" customWidth="1"/>
    <col min="5898" max="5898" width="53.42578125" style="114" bestFit="1" customWidth="1"/>
    <col min="5899" max="5899" width="22" style="114" bestFit="1" customWidth="1"/>
    <col min="5900" max="6145" width="9.140625" style="114"/>
    <col min="6146" max="6146" width="11.28515625" style="114" customWidth="1"/>
    <col min="6147" max="6147" width="16" style="114" bestFit="1" customWidth="1"/>
    <col min="6148" max="6148" width="10.7109375" style="114" bestFit="1" customWidth="1"/>
    <col min="6149" max="6149" width="44.5703125" style="114" bestFit="1" customWidth="1"/>
    <col min="6150" max="6151" width="37.28515625" style="114" bestFit="1" customWidth="1"/>
    <col min="6152" max="6152" width="44.140625" style="114" bestFit="1" customWidth="1"/>
    <col min="6153" max="6153" width="14.28515625" style="114" bestFit="1" customWidth="1"/>
    <col min="6154" max="6154" width="53.42578125" style="114" bestFit="1" customWidth="1"/>
    <col min="6155" max="6155" width="22" style="114" bestFit="1" customWidth="1"/>
    <col min="6156" max="6401" width="9.140625" style="114"/>
    <col min="6402" max="6402" width="11.28515625" style="114" customWidth="1"/>
    <col min="6403" max="6403" width="16" style="114" bestFit="1" customWidth="1"/>
    <col min="6404" max="6404" width="10.7109375" style="114" bestFit="1" customWidth="1"/>
    <col min="6405" max="6405" width="44.5703125" style="114" bestFit="1" customWidth="1"/>
    <col min="6406" max="6407" width="37.28515625" style="114" bestFit="1" customWidth="1"/>
    <col min="6408" max="6408" width="44.140625" style="114" bestFit="1" customWidth="1"/>
    <col min="6409" max="6409" width="14.28515625" style="114" bestFit="1" customWidth="1"/>
    <col min="6410" max="6410" width="53.42578125" style="114" bestFit="1" customWidth="1"/>
    <col min="6411" max="6411" width="22" style="114" bestFit="1" customWidth="1"/>
    <col min="6412" max="6657" width="9.140625" style="114"/>
    <col min="6658" max="6658" width="11.28515625" style="114" customWidth="1"/>
    <col min="6659" max="6659" width="16" style="114" bestFit="1" customWidth="1"/>
    <col min="6660" max="6660" width="10.7109375" style="114" bestFit="1" customWidth="1"/>
    <col min="6661" max="6661" width="44.5703125" style="114" bestFit="1" customWidth="1"/>
    <col min="6662" max="6663" width="37.28515625" style="114" bestFit="1" customWidth="1"/>
    <col min="6664" max="6664" width="44.140625" style="114" bestFit="1" customWidth="1"/>
    <col min="6665" max="6665" width="14.28515625" style="114" bestFit="1" customWidth="1"/>
    <col min="6666" max="6666" width="53.42578125" style="114" bestFit="1" customWidth="1"/>
    <col min="6667" max="6667" width="22" style="114" bestFit="1" customWidth="1"/>
    <col min="6668" max="6913" width="9.140625" style="114"/>
    <col min="6914" max="6914" width="11.28515625" style="114" customWidth="1"/>
    <col min="6915" max="6915" width="16" style="114" bestFit="1" customWidth="1"/>
    <col min="6916" max="6916" width="10.7109375" style="114" bestFit="1" customWidth="1"/>
    <col min="6917" max="6917" width="44.5703125" style="114" bestFit="1" customWidth="1"/>
    <col min="6918" max="6919" width="37.28515625" style="114" bestFit="1" customWidth="1"/>
    <col min="6920" max="6920" width="44.140625" style="114" bestFit="1" customWidth="1"/>
    <col min="6921" max="6921" width="14.28515625" style="114" bestFit="1" customWidth="1"/>
    <col min="6922" max="6922" width="53.42578125" style="114" bestFit="1" customWidth="1"/>
    <col min="6923" max="6923" width="22" style="114" bestFit="1" customWidth="1"/>
    <col min="6924" max="7169" width="9.140625" style="114"/>
    <col min="7170" max="7170" width="11.28515625" style="114" customWidth="1"/>
    <col min="7171" max="7171" width="16" style="114" bestFit="1" customWidth="1"/>
    <col min="7172" max="7172" width="10.7109375" style="114" bestFit="1" customWidth="1"/>
    <col min="7173" max="7173" width="44.5703125" style="114" bestFit="1" customWidth="1"/>
    <col min="7174" max="7175" width="37.28515625" style="114" bestFit="1" customWidth="1"/>
    <col min="7176" max="7176" width="44.140625" style="114" bestFit="1" customWidth="1"/>
    <col min="7177" max="7177" width="14.28515625" style="114" bestFit="1" customWidth="1"/>
    <col min="7178" max="7178" width="53.42578125" style="114" bestFit="1" customWidth="1"/>
    <col min="7179" max="7179" width="22" style="114" bestFit="1" customWidth="1"/>
    <col min="7180" max="7425" width="9.140625" style="114"/>
    <col min="7426" max="7426" width="11.28515625" style="114" customWidth="1"/>
    <col min="7427" max="7427" width="16" style="114" bestFit="1" customWidth="1"/>
    <col min="7428" max="7428" width="10.7109375" style="114" bestFit="1" customWidth="1"/>
    <col min="7429" max="7429" width="44.5703125" style="114" bestFit="1" customWidth="1"/>
    <col min="7430" max="7431" width="37.28515625" style="114" bestFit="1" customWidth="1"/>
    <col min="7432" max="7432" width="44.140625" style="114" bestFit="1" customWidth="1"/>
    <col min="7433" max="7433" width="14.28515625" style="114" bestFit="1" customWidth="1"/>
    <col min="7434" max="7434" width="53.42578125" style="114" bestFit="1" customWidth="1"/>
    <col min="7435" max="7435" width="22" style="114" bestFit="1" customWidth="1"/>
    <col min="7436" max="7681" width="9.140625" style="114"/>
    <col min="7682" max="7682" width="11.28515625" style="114" customWidth="1"/>
    <col min="7683" max="7683" width="16" style="114" bestFit="1" customWidth="1"/>
    <col min="7684" max="7684" width="10.7109375" style="114" bestFit="1" customWidth="1"/>
    <col min="7685" max="7685" width="44.5703125" style="114" bestFit="1" customWidth="1"/>
    <col min="7686" max="7687" width="37.28515625" style="114" bestFit="1" customWidth="1"/>
    <col min="7688" max="7688" width="44.140625" style="114" bestFit="1" customWidth="1"/>
    <col min="7689" max="7689" width="14.28515625" style="114" bestFit="1" customWidth="1"/>
    <col min="7690" max="7690" width="53.42578125" style="114" bestFit="1" customWidth="1"/>
    <col min="7691" max="7691" width="22" style="114" bestFit="1" customWidth="1"/>
    <col min="7692" max="7937" width="9.140625" style="114"/>
    <col min="7938" max="7938" width="11.28515625" style="114" customWidth="1"/>
    <col min="7939" max="7939" width="16" style="114" bestFit="1" customWidth="1"/>
    <col min="7940" max="7940" width="10.7109375" style="114" bestFit="1" customWidth="1"/>
    <col min="7941" max="7941" width="44.5703125" style="114" bestFit="1" customWidth="1"/>
    <col min="7942" max="7943" width="37.28515625" style="114" bestFit="1" customWidth="1"/>
    <col min="7944" max="7944" width="44.140625" style="114" bestFit="1" customWidth="1"/>
    <col min="7945" max="7945" width="14.28515625" style="114" bestFit="1" customWidth="1"/>
    <col min="7946" max="7946" width="53.42578125" style="114" bestFit="1" customWidth="1"/>
    <col min="7947" max="7947" width="22" style="114" bestFit="1" customWidth="1"/>
    <col min="7948" max="8193" width="9.140625" style="114"/>
    <col min="8194" max="8194" width="11.28515625" style="114" customWidth="1"/>
    <col min="8195" max="8195" width="16" style="114" bestFit="1" customWidth="1"/>
    <col min="8196" max="8196" width="10.7109375" style="114" bestFit="1" customWidth="1"/>
    <col min="8197" max="8197" width="44.5703125" style="114" bestFit="1" customWidth="1"/>
    <col min="8198" max="8199" width="37.28515625" style="114" bestFit="1" customWidth="1"/>
    <col min="8200" max="8200" width="44.140625" style="114" bestFit="1" customWidth="1"/>
    <col min="8201" max="8201" width="14.28515625" style="114" bestFit="1" customWidth="1"/>
    <col min="8202" max="8202" width="53.42578125" style="114" bestFit="1" customWidth="1"/>
    <col min="8203" max="8203" width="22" style="114" bestFit="1" customWidth="1"/>
    <col min="8204" max="8449" width="9.140625" style="114"/>
    <col min="8450" max="8450" width="11.28515625" style="114" customWidth="1"/>
    <col min="8451" max="8451" width="16" style="114" bestFit="1" customWidth="1"/>
    <col min="8452" max="8452" width="10.7109375" style="114" bestFit="1" customWidth="1"/>
    <col min="8453" max="8453" width="44.5703125" style="114" bestFit="1" customWidth="1"/>
    <col min="8454" max="8455" width="37.28515625" style="114" bestFit="1" customWidth="1"/>
    <col min="8456" max="8456" width="44.140625" style="114" bestFit="1" customWidth="1"/>
    <col min="8457" max="8457" width="14.28515625" style="114" bestFit="1" customWidth="1"/>
    <col min="8458" max="8458" width="53.42578125" style="114" bestFit="1" customWidth="1"/>
    <col min="8459" max="8459" width="22" style="114" bestFit="1" customWidth="1"/>
    <col min="8460" max="8705" width="9.140625" style="114"/>
    <col min="8706" max="8706" width="11.28515625" style="114" customWidth="1"/>
    <col min="8707" max="8707" width="16" style="114" bestFit="1" customWidth="1"/>
    <col min="8708" max="8708" width="10.7109375" style="114" bestFit="1" customWidth="1"/>
    <col min="8709" max="8709" width="44.5703125" style="114" bestFit="1" customWidth="1"/>
    <col min="8710" max="8711" width="37.28515625" style="114" bestFit="1" customWidth="1"/>
    <col min="8712" max="8712" width="44.140625" style="114" bestFit="1" customWidth="1"/>
    <col min="8713" max="8713" width="14.28515625" style="114" bestFit="1" customWidth="1"/>
    <col min="8714" max="8714" width="53.42578125" style="114" bestFit="1" customWidth="1"/>
    <col min="8715" max="8715" width="22" style="114" bestFit="1" customWidth="1"/>
    <col min="8716" max="8961" width="9.140625" style="114"/>
    <col min="8962" max="8962" width="11.28515625" style="114" customWidth="1"/>
    <col min="8963" max="8963" width="16" style="114" bestFit="1" customWidth="1"/>
    <col min="8964" max="8964" width="10.7109375" style="114" bestFit="1" customWidth="1"/>
    <col min="8965" max="8965" width="44.5703125" style="114" bestFit="1" customWidth="1"/>
    <col min="8966" max="8967" width="37.28515625" style="114" bestFit="1" customWidth="1"/>
    <col min="8968" max="8968" width="44.140625" style="114" bestFit="1" customWidth="1"/>
    <col min="8969" max="8969" width="14.28515625" style="114" bestFit="1" customWidth="1"/>
    <col min="8970" max="8970" width="53.42578125" style="114" bestFit="1" customWidth="1"/>
    <col min="8971" max="8971" width="22" style="114" bestFit="1" customWidth="1"/>
    <col min="8972" max="9217" width="9.140625" style="114"/>
    <col min="9218" max="9218" width="11.28515625" style="114" customWidth="1"/>
    <col min="9219" max="9219" width="16" style="114" bestFit="1" customWidth="1"/>
    <col min="9220" max="9220" width="10.7109375" style="114" bestFit="1" customWidth="1"/>
    <col min="9221" max="9221" width="44.5703125" style="114" bestFit="1" customWidth="1"/>
    <col min="9222" max="9223" width="37.28515625" style="114" bestFit="1" customWidth="1"/>
    <col min="9224" max="9224" width="44.140625" style="114" bestFit="1" customWidth="1"/>
    <col min="9225" max="9225" width="14.28515625" style="114" bestFit="1" customWidth="1"/>
    <col min="9226" max="9226" width="53.42578125" style="114" bestFit="1" customWidth="1"/>
    <col min="9227" max="9227" width="22" style="114" bestFit="1" customWidth="1"/>
    <col min="9228" max="9473" width="9.140625" style="114"/>
    <col min="9474" max="9474" width="11.28515625" style="114" customWidth="1"/>
    <col min="9475" max="9475" width="16" style="114" bestFit="1" customWidth="1"/>
    <col min="9476" max="9476" width="10.7109375" style="114" bestFit="1" customWidth="1"/>
    <col min="9477" max="9477" width="44.5703125" style="114" bestFit="1" customWidth="1"/>
    <col min="9478" max="9479" width="37.28515625" style="114" bestFit="1" customWidth="1"/>
    <col min="9480" max="9480" width="44.140625" style="114" bestFit="1" customWidth="1"/>
    <col min="9481" max="9481" width="14.28515625" style="114" bestFit="1" customWidth="1"/>
    <col min="9482" max="9482" width="53.42578125" style="114" bestFit="1" customWidth="1"/>
    <col min="9483" max="9483" width="22" style="114" bestFit="1" customWidth="1"/>
    <col min="9484" max="9729" width="9.140625" style="114"/>
    <col min="9730" max="9730" width="11.28515625" style="114" customWidth="1"/>
    <col min="9731" max="9731" width="16" style="114" bestFit="1" customWidth="1"/>
    <col min="9732" max="9732" width="10.7109375" style="114" bestFit="1" customWidth="1"/>
    <col min="9733" max="9733" width="44.5703125" style="114" bestFit="1" customWidth="1"/>
    <col min="9734" max="9735" width="37.28515625" style="114" bestFit="1" customWidth="1"/>
    <col min="9736" max="9736" width="44.140625" style="114" bestFit="1" customWidth="1"/>
    <col min="9737" max="9737" width="14.28515625" style="114" bestFit="1" customWidth="1"/>
    <col min="9738" max="9738" width="53.42578125" style="114" bestFit="1" customWidth="1"/>
    <col min="9739" max="9739" width="22" style="114" bestFit="1" customWidth="1"/>
    <col min="9740" max="9985" width="9.140625" style="114"/>
    <col min="9986" max="9986" width="11.28515625" style="114" customWidth="1"/>
    <col min="9987" max="9987" width="16" style="114" bestFit="1" customWidth="1"/>
    <col min="9988" max="9988" width="10.7109375" style="114" bestFit="1" customWidth="1"/>
    <col min="9989" max="9989" width="44.5703125" style="114" bestFit="1" customWidth="1"/>
    <col min="9990" max="9991" width="37.28515625" style="114" bestFit="1" customWidth="1"/>
    <col min="9992" max="9992" width="44.140625" style="114" bestFit="1" customWidth="1"/>
    <col min="9993" max="9993" width="14.28515625" style="114" bestFit="1" customWidth="1"/>
    <col min="9994" max="9994" width="53.42578125" style="114" bestFit="1" customWidth="1"/>
    <col min="9995" max="9995" width="22" style="114" bestFit="1" customWidth="1"/>
    <col min="9996" max="10241" width="9.140625" style="114"/>
    <col min="10242" max="10242" width="11.28515625" style="114" customWidth="1"/>
    <col min="10243" max="10243" width="16" style="114" bestFit="1" customWidth="1"/>
    <col min="10244" max="10244" width="10.7109375" style="114" bestFit="1" customWidth="1"/>
    <col min="10245" max="10245" width="44.5703125" style="114" bestFit="1" customWidth="1"/>
    <col min="10246" max="10247" width="37.28515625" style="114" bestFit="1" customWidth="1"/>
    <col min="10248" max="10248" width="44.140625" style="114" bestFit="1" customWidth="1"/>
    <col min="10249" max="10249" width="14.28515625" style="114" bestFit="1" customWidth="1"/>
    <col min="10250" max="10250" width="53.42578125" style="114" bestFit="1" customWidth="1"/>
    <col min="10251" max="10251" width="22" style="114" bestFit="1" customWidth="1"/>
    <col min="10252" max="10497" width="9.140625" style="114"/>
    <col min="10498" max="10498" width="11.28515625" style="114" customWidth="1"/>
    <col min="10499" max="10499" width="16" style="114" bestFit="1" customWidth="1"/>
    <col min="10500" max="10500" width="10.7109375" style="114" bestFit="1" customWidth="1"/>
    <col min="10501" max="10501" width="44.5703125" style="114" bestFit="1" customWidth="1"/>
    <col min="10502" max="10503" width="37.28515625" style="114" bestFit="1" customWidth="1"/>
    <col min="10504" max="10504" width="44.140625" style="114" bestFit="1" customWidth="1"/>
    <col min="10505" max="10505" width="14.28515625" style="114" bestFit="1" customWidth="1"/>
    <col min="10506" max="10506" width="53.42578125" style="114" bestFit="1" customWidth="1"/>
    <col min="10507" max="10507" width="22" style="114" bestFit="1" customWidth="1"/>
    <col min="10508" max="10753" width="9.140625" style="114"/>
    <col min="10754" max="10754" width="11.28515625" style="114" customWidth="1"/>
    <col min="10755" max="10755" width="16" style="114" bestFit="1" customWidth="1"/>
    <col min="10756" max="10756" width="10.7109375" style="114" bestFit="1" customWidth="1"/>
    <col min="10757" max="10757" width="44.5703125" style="114" bestFit="1" customWidth="1"/>
    <col min="10758" max="10759" width="37.28515625" style="114" bestFit="1" customWidth="1"/>
    <col min="10760" max="10760" width="44.140625" style="114" bestFit="1" customWidth="1"/>
    <col min="10761" max="10761" width="14.28515625" style="114" bestFit="1" customWidth="1"/>
    <col min="10762" max="10762" width="53.42578125" style="114" bestFit="1" customWidth="1"/>
    <col min="10763" max="10763" width="22" style="114" bestFit="1" customWidth="1"/>
    <col min="10764" max="11009" width="9.140625" style="114"/>
    <col min="11010" max="11010" width="11.28515625" style="114" customWidth="1"/>
    <col min="11011" max="11011" width="16" style="114" bestFit="1" customWidth="1"/>
    <col min="11012" max="11012" width="10.7109375" style="114" bestFit="1" customWidth="1"/>
    <col min="11013" max="11013" width="44.5703125" style="114" bestFit="1" customWidth="1"/>
    <col min="11014" max="11015" width="37.28515625" style="114" bestFit="1" customWidth="1"/>
    <col min="11016" max="11016" width="44.140625" style="114" bestFit="1" customWidth="1"/>
    <col min="11017" max="11017" width="14.28515625" style="114" bestFit="1" customWidth="1"/>
    <col min="11018" max="11018" width="53.42578125" style="114" bestFit="1" customWidth="1"/>
    <col min="11019" max="11019" width="22" style="114" bestFit="1" customWidth="1"/>
    <col min="11020" max="11265" width="9.140625" style="114"/>
    <col min="11266" max="11266" width="11.28515625" style="114" customWidth="1"/>
    <col min="11267" max="11267" width="16" style="114" bestFit="1" customWidth="1"/>
    <col min="11268" max="11268" width="10.7109375" style="114" bestFit="1" customWidth="1"/>
    <col min="11269" max="11269" width="44.5703125" style="114" bestFit="1" customWidth="1"/>
    <col min="11270" max="11271" width="37.28515625" style="114" bestFit="1" customWidth="1"/>
    <col min="11272" max="11272" width="44.140625" style="114" bestFit="1" customWidth="1"/>
    <col min="11273" max="11273" width="14.28515625" style="114" bestFit="1" customWidth="1"/>
    <col min="11274" max="11274" width="53.42578125" style="114" bestFit="1" customWidth="1"/>
    <col min="11275" max="11275" width="22" style="114" bestFit="1" customWidth="1"/>
    <col min="11276" max="11521" width="9.140625" style="114"/>
    <col min="11522" max="11522" width="11.28515625" style="114" customWidth="1"/>
    <col min="11523" max="11523" width="16" style="114" bestFit="1" customWidth="1"/>
    <col min="11524" max="11524" width="10.7109375" style="114" bestFit="1" customWidth="1"/>
    <col min="11525" max="11525" width="44.5703125" style="114" bestFit="1" customWidth="1"/>
    <col min="11526" max="11527" width="37.28515625" style="114" bestFit="1" customWidth="1"/>
    <col min="11528" max="11528" width="44.140625" style="114" bestFit="1" customWidth="1"/>
    <col min="11529" max="11529" width="14.28515625" style="114" bestFit="1" customWidth="1"/>
    <col min="11530" max="11530" width="53.42578125" style="114" bestFit="1" customWidth="1"/>
    <col min="11531" max="11531" width="22" style="114" bestFit="1" customWidth="1"/>
    <col min="11532" max="11777" width="9.140625" style="114"/>
    <col min="11778" max="11778" width="11.28515625" style="114" customWidth="1"/>
    <col min="11779" max="11779" width="16" style="114" bestFit="1" customWidth="1"/>
    <col min="11780" max="11780" width="10.7109375" style="114" bestFit="1" customWidth="1"/>
    <col min="11781" max="11781" width="44.5703125" style="114" bestFit="1" customWidth="1"/>
    <col min="11782" max="11783" width="37.28515625" style="114" bestFit="1" customWidth="1"/>
    <col min="11784" max="11784" width="44.140625" style="114" bestFit="1" customWidth="1"/>
    <col min="11785" max="11785" width="14.28515625" style="114" bestFit="1" customWidth="1"/>
    <col min="11786" max="11786" width="53.42578125" style="114" bestFit="1" customWidth="1"/>
    <col min="11787" max="11787" width="22" style="114" bestFit="1" customWidth="1"/>
    <col min="11788" max="12033" width="9.140625" style="114"/>
    <col min="12034" max="12034" width="11.28515625" style="114" customWidth="1"/>
    <col min="12035" max="12035" width="16" style="114" bestFit="1" customWidth="1"/>
    <col min="12036" max="12036" width="10.7109375" style="114" bestFit="1" customWidth="1"/>
    <col min="12037" max="12037" width="44.5703125" style="114" bestFit="1" customWidth="1"/>
    <col min="12038" max="12039" width="37.28515625" style="114" bestFit="1" customWidth="1"/>
    <col min="12040" max="12040" width="44.140625" style="114" bestFit="1" customWidth="1"/>
    <col min="12041" max="12041" width="14.28515625" style="114" bestFit="1" customWidth="1"/>
    <col min="12042" max="12042" width="53.42578125" style="114" bestFit="1" customWidth="1"/>
    <col min="12043" max="12043" width="22" style="114" bestFit="1" customWidth="1"/>
    <col min="12044" max="12289" width="9.140625" style="114"/>
    <col min="12290" max="12290" width="11.28515625" style="114" customWidth="1"/>
    <col min="12291" max="12291" width="16" style="114" bestFit="1" customWidth="1"/>
    <col min="12292" max="12292" width="10.7109375" style="114" bestFit="1" customWidth="1"/>
    <col min="12293" max="12293" width="44.5703125" style="114" bestFit="1" customWidth="1"/>
    <col min="12294" max="12295" width="37.28515625" style="114" bestFit="1" customWidth="1"/>
    <col min="12296" max="12296" width="44.140625" style="114" bestFit="1" customWidth="1"/>
    <col min="12297" max="12297" width="14.28515625" style="114" bestFit="1" customWidth="1"/>
    <col min="12298" max="12298" width="53.42578125" style="114" bestFit="1" customWidth="1"/>
    <col min="12299" max="12299" width="22" style="114" bestFit="1" customWidth="1"/>
    <col min="12300" max="12545" width="9.140625" style="114"/>
    <col min="12546" max="12546" width="11.28515625" style="114" customWidth="1"/>
    <col min="12547" max="12547" width="16" style="114" bestFit="1" customWidth="1"/>
    <col min="12548" max="12548" width="10.7109375" style="114" bestFit="1" customWidth="1"/>
    <col min="12549" max="12549" width="44.5703125" style="114" bestFit="1" customWidth="1"/>
    <col min="12550" max="12551" width="37.28515625" style="114" bestFit="1" customWidth="1"/>
    <col min="12552" max="12552" width="44.140625" style="114" bestFit="1" customWidth="1"/>
    <col min="12553" max="12553" width="14.28515625" style="114" bestFit="1" customWidth="1"/>
    <col min="12554" max="12554" width="53.42578125" style="114" bestFit="1" customWidth="1"/>
    <col min="12555" max="12555" width="22" style="114" bestFit="1" customWidth="1"/>
    <col min="12556" max="12801" width="9.140625" style="114"/>
    <col min="12802" max="12802" width="11.28515625" style="114" customWidth="1"/>
    <col min="12803" max="12803" width="16" style="114" bestFit="1" customWidth="1"/>
    <col min="12804" max="12804" width="10.7109375" style="114" bestFit="1" customWidth="1"/>
    <col min="12805" max="12805" width="44.5703125" style="114" bestFit="1" customWidth="1"/>
    <col min="12806" max="12807" width="37.28515625" style="114" bestFit="1" customWidth="1"/>
    <col min="12808" max="12808" width="44.140625" style="114" bestFit="1" customWidth="1"/>
    <col min="12809" max="12809" width="14.28515625" style="114" bestFit="1" customWidth="1"/>
    <col min="12810" max="12810" width="53.42578125" style="114" bestFit="1" customWidth="1"/>
    <col min="12811" max="12811" width="22" style="114" bestFit="1" customWidth="1"/>
    <col min="12812" max="13057" width="9.140625" style="114"/>
    <col min="13058" max="13058" width="11.28515625" style="114" customWidth="1"/>
    <col min="13059" max="13059" width="16" style="114" bestFit="1" customWidth="1"/>
    <col min="13060" max="13060" width="10.7109375" style="114" bestFit="1" customWidth="1"/>
    <col min="13061" max="13061" width="44.5703125" style="114" bestFit="1" customWidth="1"/>
    <col min="13062" max="13063" width="37.28515625" style="114" bestFit="1" customWidth="1"/>
    <col min="13064" max="13064" width="44.140625" style="114" bestFit="1" customWidth="1"/>
    <col min="13065" max="13065" width="14.28515625" style="114" bestFit="1" customWidth="1"/>
    <col min="13066" max="13066" width="53.42578125" style="114" bestFit="1" customWidth="1"/>
    <col min="13067" max="13067" width="22" style="114" bestFit="1" customWidth="1"/>
    <col min="13068" max="13313" width="9.140625" style="114"/>
    <col min="13314" max="13314" width="11.28515625" style="114" customWidth="1"/>
    <col min="13315" max="13315" width="16" style="114" bestFit="1" customWidth="1"/>
    <col min="13316" max="13316" width="10.7109375" style="114" bestFit="1" customWidth="1"/>
    <col min="13317" max="13317" width="44.5703125" style="114" bestFit="1" customWidth="1"/>
    <col min="13318" max="13319" width="37.28515625" style="114" bestFit="1" customWidth="1"/>
    <col min="13320" max="13320" width="44.140625" style="114" bestFit="1" customWidth="1"/>
    <col min="13321" max="13321" width="14.28515625" style="114" bestFit="1" customWidth="1"/>
    <col min="13322" max="13322" width="53.42578125" style="114" bestFit="1" customWidth="1"/>
    <col min="13323" max="13323" width="22" style="114" bestFit="1" customWidth="1"/>
    <col min="13324" max="13569" width="9.140625" style="114"/>
    <col min="13570" max="13570" width="11.28515625" style="114" customWidth="1"/>
    <col min="13571" max="13571" width="16" style="114" bestFit="1" customWidth="1"/>
    <col min="13572" max="13572" width="10.7109375" style="114" bestFit="1" customWidth="1"/>
    <col min="13573" max="13573" width="44.5703125" style="114" bestFit="1" customWidth="1"/>
    <col min="13574" max="13575" width="37.28515625" style="114" bestFit="1" customWidth="1"/>
    <col min="13576" max="13576" width="44.140625" style="114" bestFit="1" customWidth="1"/>
    <col min="13577" max="13577" width="14.28515625" style="114" bestFit="1" customWidth="1"/>
    <col min="13578" max="13578" width="53.42578125" style="114" bestFit="1" customWidth="1"/>
    <col min="13579" max="13579" width="22" style="114" bestFit="1" customWidth="1"/>
    <col min="13580" max="13825" width="9.140625" style="114"/>
    <col min="13826" max="13826" width="11.28515625" style="114" customWidth="1"/>
    <col min="13827" max="13827" width="16" style="114" bestFit="1" customWidth="1"/>
    <col min="13828" max="13828" width="10.7109375" style="114" bestFit="1" customWidth="1"/>
    <col min="13829" max="13829" width="44.5703125" style="114" bestFit="1" customWidth="1"/>
    <col min="13830" max="13831" width="37.28515625" style="114" bestFit="1" customWidth="1"/>
    <col min="13832" max="13832" width="44.140625" style="114" bestFit="1" customWidth="1"/>
    <col min="13833" max="13833" width="14.28515625" style="114" bestFit="1" customWidth="1"/>
    <col min="13834" max="13834" width="53.42578125" style="114" bestFit="1" customWidth="1"/>
    <col min="13835" max="13835" width="22" style="114" bestFit="1" customWidth="1"/>
    <col min="13836" max="14081" width="9.140625" style="114"/>
    <col min="14082" max="14082" width="11.28515625" style="114" customWidth="1"/>
    <col min="14083" max="14083" width="16" style="114" bestFit="1" customWidth="1"/>
    <col min="14084" max="14084" width="10.7109375" style="114" bestFit="1" customWidth="1"/>
    <col min="14085" max="14085" width="44.5703125" style="114" bestFit="1" customWidth="1"/>
    <col min="14086" max="14087" width="37.28515625" style="114" bestFit="1" customWidth="1"/>
    <col min="14088" max="14088" width="44.140625" style="114" bestFit="1" customWidth="1"/>
    <col min="14089" max="14089" width="14.28515625" style="114" bestFit="1" customWidth="1"/>
    <col min="14090" max="14090" width="53.42578125" style="114" bestFit="1" customWidth="1"/>
    <col min="14091" max="14091" width="22" style="114" bestFit="1" customWidth="1"/>
    <col min="14092" max="14337" width="9.140625" style="114"/>
    <col min="14338" max="14338" width="11.28515625" style="114" customWidth="1"/>
    <col min="14339" max="14339" width="16" style="114" bestFit="1" customWidth="1"/>
    <col min="14340" max="14340" width="10.7109375" style="114" bestFit="1" customWidth="1"/>
    <col min="14341" max="14341" width="44.5703125" style="114" bestFit="1" customWidth="1"/>
    <col min="14342" max="14343" width="37.28515625" style="114" bestFit="1" customWidth="1"/>
    <col min="14344" max="14344" width="44.140625" style="114" bestFit="1" customWidth="1"/>
    <col min="14345" max="14345" width="14.28515625" style="114" bestFit="1" customWidth="1"/>
    <col min="14346" max="14346" width="53.42578125" style="114" bestFit="1" customWidth="1"/>
    <col min="14347" max="14347" width="22" style="114" bestFit="1" customWidth="1"/>
    <col min="14348" max="14593" width="9.140625" style="114"/>
    <col min="14594" max="14594" width="11.28515625" style="114" customWidth="1"/>
    <col min="14595" max="14595" width="16" style="114" bestFit="1" customWidth="1"/>
    <col min="14596" max="14596" width="10.7109375" style="114" bestFit="1" customWidth="1"/>
    <col min="14597" max="14597" width="44.5703125" style="114" bestFit="1" customWidth="1"/>
    <col min="14598" max="14599" width="37.28515625" style="114" bestFit="1" customWidth="1"/>
    <col min="14600" max="14600" width="44.140625" style="114" bestFit="1" customWidth="1"/>
    <col min="14601" max="14601" width="14.28515625" style="114" bestFit="1" customWidth="1"/>
    <col min="14602" max="14602" width="53.42578125" style="114" bestFit="1" customWidth="1"/>
    <col min="14603" max="14603" width="22" style="114" bestFit="1" customWidth="1"/>
    <col min="14604" max="14849" width="9.140625" style="114"/>
    <col min="14850" max="14850" width="11.28515625" style="114" customWidth="1"/>
    <col min="14851" max="14851" width="16" style="114" bestFit="1" customWidth="1"/>
    <col min="14852" max="14852" width="10.7109375" style="114" bestFit="1" customWidth="1"/>
    <col min="14853" max="14853" width="44.5703125" style="114" bestFit="1" customWidth="1"/>
    <col min="14854" max="14855" width="37.28515625" style="114" bestFit="1" customWidth="1"/>
    <col min="14856" max="14856" width="44.140625" style="114" bestFit="1" customWidth="1"/>
    <col min="14857" max="14857" width="14.28515625" style="114" bestFit="1" customWidth="1"/>
    <col min="14858" max="14858" width="53.42578125" style="114" bestFit="1" customWidth="1"/>
    <col min="14859" max="14859" width="22" style="114" bestFit="1" customWidth="1"/>
    <col min="14860" max="15105" width="9.140625" style="114"/>
    <col min="15106" max="15106" width="11.28515625" style="114" customWidth="1"/>
    <col min="15107" max="15107" width="16" style="114" bestFit="1" customWidth="1"/>
    <col min="15108" max="15108" width="10.7109375" style="114" bestFit="1" customWidth="1"/>
    <col min="15109" max="15109" width="44.5703125" style="114" bestFit="1" customWidth="1"/>
    <col min="15110" max="15111" width="37.28515625" style="114" bestFit="1" customWidth="1"/>
    <col min="15112" max="15112" width="44.140625" style="114" bestFit="1" customWidth="1"/>
    <col min="15113" max="15113" width="14.28515625" style="114" bestFit="1" customWidth="1"/>
    <col min="15114" max="15114" width="53.42578125" style="114" bestFit="1" customWidth="1"/>
    <col min="15115" max="15115" width="22" style="114" bestFit="1" customWidth="1"/>
    <col min="15116" max="15361" width="9.140625" style="114"/>
    <col min="15362" max="15362" width="11.28515625" style="114" customWidth="1"/>
    <col min="15363" max="15363" width="16" style="114" bestFit="1" customWidth="1"/>
    <col min="15364" max="15364" width="10.7109375" style="114" bestFit="1" customWidth="1"/>
    <col min="15365" max="15365" width="44.5703125" style="114" bestFit="1" customWidth="1"/>
    <col min="15366" max="15367" width="37.28515625" style="114" bestFit="1" customWidth="1"/>
    <col min="15368" max="15368" width="44.140625" style="114" bestFit="1" customWidth="1"/>
    <col min="15369" max="15369" width="14.28515625" style="114" bestFit="1" customWidth="1"/>
    <col min="15370" max="15370" width="53.42578125" style="114" bestFit="1" customWidth="1"/>
    <col min="15371" max="15371" width="22" style="114" bestFit="1" customWidth="1"/>
    <col min="15372" max="15617" width="9.140625" style="114"/>
    <col min="15618" max="15618" width="11.28515625" style="114" customWidth="1"/>
    <col min="15619" max="15619" width="16" style="114" bestFit="1" customWidth="1"/>
    <col min="15620" max="15620" width="10.7109375" style="114" bestFit="1" customWidth="1"/>
    <col min="15621" max="15621" width="44.5703125" style="114" bestFit="1" customWidth="1"/>
    <col min="15622" max="15623" width="37.28515625" style="114" bestFit="1" customWidth="1"/>
    <col min="15624" max="15624" width="44.140625" style="114" bestFit="1" customWidth="1"/>
    <col min="15625" max="15625" width="14.28515625" style="114" bestFit="1" customWidth="1"/>
    <col min="15626" max="15626" width="53.42578125" style="114" bestFit="1" customWidth="1"/>
    <col min="15627" max="15627" width="22" style="114" bestFit="1" customWidth="1"/>
    <col min="15628" max="15873" width="9.140625" style="114"/>
    <col min="15874" max="15874" width="11.28515625" style="114" customWidth="1"/>
    <col min="15875" max="15875" width="16" style="114" bestFit="1" customWidth="1"/>
    <col min="15876" max="15876" width="10.7109375" style="114" bestFit="1" customWidth="1"/>
    <col min="15877" max="15877" width="44.5703125" style="114" bestFit="1" customWidth="1"/>
    <col min="15878" max="15879" width="37.28515625" style="114" bestFit="1" customWidth="1"/>
    <col min="15880" max="15880" width="44.140625" style="114" bestFit="1" customWidth="1"/>
    <col min="15881" max="15881" width="14.28515625" style="114" bestFit="1" customWidth="1"/>
    <col min="15882" max="15882" width="53.42578125" style="114" bestFit="1" customWidth="1"/>
    <col min="15883" max="15883" width="22" style="114" bestFit="1" customWidth="1"/>
    <col min="15884" max="16129" width="9.140625" style="114"/>
    <col min="16130" max="16130" width="11.28515625" style="114" customWidth="1"/>
    <col min="16131" max="16131" width="16" style="114" bestFit="1" customWidth="1"/>
    <col min="16132" max="16132" width="10.7109375" style="114" bestFit="1" customWidth="1"/>
    <col min="16133" max="16133" width="44.5703125" style="114" bestFit="1" customWidth="1"/>
    <col min="16134" max="16135" width="37.28515625" style="114" bestFit="1" customWidth="1"/>
    <col min="16136" max="16136" width="44.140625" style="114" bestFit="1" customWidth="1"/>
    <col min="16137" max="16137" width="14.28515625" style="114" bestFit="1" customWidth="1"/>
    <col min="16138" max="16138" width="53.42578125" style="114" bestFit="1" customWidth="1"/>
    <col min="16139" max="16139" width="22" style="114" bestFit="1" customWidth="1"/>
    <col min="16140" max="16384" width="9.140625" style="114"/>
  </cols>
  <sheetData>
    <row r="1" spans="1:11" x14ac:dyDescent="0.4">
      <c r="A1" s="6"/>
      <c r="B1" s="6"/>
      <c r="C1" s="112">
        <v>2016</v>
      </c>
      <c r="D1" s="6" t="s">
        <v>159</v>
      </c>
    </row>
    <row r="2" spans="1:11" x14ac:dyDescent="0.4">
      <c r="H2" s="146" t="s">
        <v>160</v>
      </c>
      <c r="I2" s="146"/>
      <c r="J2" s="146"/>
      <c r="K2" s="6"/>
    </row>
    <row r="3" spans="1:11" ht="31.5" x14ac:dyDescent="0.5">
      <c r="B3" s="6" t="s">
        <v>161</v>
      </c>
      <c r="C3" s="112" t="s">
        <v>162</v>
      </c>
      <c r="D3" s="6" t="s">
        <v>163</v>
      </c>
      <c r="E3" s="116" t="s">
        <v>164</v>
      </c>
      <c r="F3" s="116"/>
      <c r="G3" s="117" t="s">
        <v>165</v>
      </c>
      <c r="H3" s="117" t="s">
        <v>166</v>
      </c>
      <c r="I3" s="117" t="s">
        <v>167</v>
      </c>
      <c r="J3" s="117" t="s">
        <v>168</v>
      </c>
      <c r="K3" s="117" t="s">
        <v>169</v>
      </c>
    </row>
    <row r="4" spans="1:11" x14ac:dyDescent="0.4">
      <c r="B4" s="114" t="s">
        <v>170</v>
      </c>
      <c r="C4" s="115" t="s">
        <v>171</v>
      </c>
      <c r="D4" s="114" t="s">
        <v>87</v>
      </c>
      <c r="E4" s="118">
        <v>475644091644.53699</v>
      </c>
      <c r="F4" s="118"/>
      <c r="G4" s="118">
        <v>445916570080.29999</v>
      </c>
      <c r="H4" s="118">
        <f>E4-G4</f>
        <v>29727521564.237</v>
      </c>
      <c r="I4" s="144"/>
      <c r="J4" s="144">
        <v>1.8</v>
      </c>
      <c r="K4" s="144">
        <v>1.5</v>
      </c>
    </row>
    <row r="5" spans="1:11" x14ac:dyDescent="0.4">
      <c r="B5" s="114" t="s">
        <v>172</v>
      </c>
      <c r="C5" s="115" t="s">
        <v>173</v>
      </c>
      <c r="D5" s="114" t="s">
        <v>82</v>
      </c>
      <c r="E5" s="118">
        <v>334222632210.68201</v>
      </c>
      <c r="F5" s="118"/>
      <c r="G5" s="118">
        <v>303700078436.90002</v>
      </c>
      <c r="H5" s="118">
        <f t="shared" ref="H5:H13" si="0">E5-G5</f>
        <v>30522553773.781982</v>
      </c>
      <c r="I5" s="144">
        <v>0.5</v>
      </c>
      <c r="J5" s="144">
        <v>0.8</v>
      </c>
      <c r="K5" s="144">
        <v>0.7</v>
      </c>
    </row>
    <row r="6" spans="1:11" x14ac:dyDescent="0.4">
      <c r="B6" s="114" t="s">
        <v>174</v>
      </c>
      <c r="C6" s="115" t="s">
        <v>175</v>
      </c>
      <c r="D6" s="114" t="s">
        <v>176</v>
      </c>
      <c r="E6" s="118">
        <v>317210597479.151</v>
      </c>
      <c r="F6" s="118"/>
      <c r="G6" s="118">
        <v>304722168500.40002</v>
      </c>
      <c r="H6" s="118">
        <f t="shared" si="0"/>
        <v>12488428978.750977</v>
      </c>
      <c r="I6" s="144">
        <v>0.5</v>
      </c>
      <c r="J6" s="144">
        <v>0.9</v>
      </c>
      <c r="K6" s="144">
        <v>0.4</v>
      </c>
    </row>
    <row r="7" spans="1:11" x14ac:dyDescent="0.4">
      <c r="B7" s="114" t="s">
        <v>177</v>
      </c>
      <c r="C7" s="115" t="s">
        <v>178</v>
      </c>
      <c r="D7" s="114" t="s">
        <v>85</v>
      </c>
      <c r="E7" s="118">
        <v>286779435862.67603</v>
      </c>
      <c r="F7" s="118"/>
      <c r="G7" s="118">
        <v>210712325020</v>
      </c>
      <c r="H7" s="118">
        <f t="shared" si="0"/>
        <v>76067110842.676025</v>
      </c>
      <c r="I7" s="118"/>
      <c r="J7" s="119"/>
    </row>
    <row r="8" spans="1:11" x14ac:dyDescent="0.4">
      <c r="B8" s="114" t="s">
        <v>179</v>
      </c>
      <c r="C8" s="115" t="s">
        <v>180</v>
      </c>
      <c r="D8" s="114" t="s">
        <v>181</v>
      </c>
      <c r="E8" s="118">
        <v>160350684747.23801</v>
      </c>
      <c r="F8" s="118"/>
      <c r="G8" s="118">
        <v>160085705961.39999</v>
      </c>
      <c r="H8" s="118">
        <f t="shared" si="0"/>
        <v>264978785.8380127</v>
      </c>
      <c r="J8" s="119"/>
    </row>
    <row r="9" spans="1:11" x14ac:dyDescent="0.4">
      <c r="B9" s="114" t="s">
        <v>182</v>
      </c>
      <c r="C9" s="115" t="s">
        <v>183</v>
      </c>
      <c r="D9" s="114" t="s">
        <v>84</v>
      </c>
      <c r="E9" s="118">
        <v>158260566454.83099</v>
      </c>
      <c r="F9" s="118"/>
      <c r="G9" s="118">
        <v>122534998921.2</v>
      </c>
      <c r="H9" s="118">
        <f t="shared" si="0"/>
        <v>35725567533.630997</v>
      </c>
      <c r="J9" s="119"/>
    </row>
    <row r="10" spans="1:11" x14ac:dyDescent="0.4">
      <c r="B10" s="114" t="s">
        <v>184</v>
      </c>
      <c r="C10" s="115" t="s">
        <v>185</v>
      </c>
      <c r="D10" s="114" t="s">
        <v>186</v>
      </c>
      <c r="E10" s="118">
        <v>113219360429.19</v>
      </c>
      <c r="F10" s="118"/>
      <c r="G10" s="118">
        <v>105764018356.69</v>
      </c>
      <c r="H10" s="118">
        <f t="shared" si="0"/>
        <v>7455342072.5</v>
      </c>
      <c r="J10" s="119"/>
    </row>
    <row r="11" spans="1:11" x14ac:dyDescent="0.4">
      <c r="B11" s="114" t="s">
        <v>187</v>
      </c>
      <c r="C11" s="115" t="s">
        <v>188</v>
      </c>
      <c r="D11" s="114" t="s">
        <v>189</v>
      </c>
      <c r="E11" s="118">
        <v>105014878319</v>
      </c>
      <c r="F11" s="118"/>
      <c r="G11" s="118">
        <v>105014878319</v>
      </c>
      <c r="H11" s="118">
        <f t="shared" si="0"/>
        <v>0</v>
      </c>
      <c r="J11" s="119"/>
    </row>
    <row r="12" spans="1:11" x14ac:dyDescent="0.4">
      <c r="B12" s="114" t="s">
        <v>190</v>
      </c>
      <c r="C12" s="115" t="s">
        <v>191</v>
      </c>
      <c r="D12" s="114" t="s">
        <v>192</v>
      </c>
      <c r="E12" s="118">
        <v>99216784298.227005</v>
      </c>
      <c r="F12" s="118"/>
      <c r="G12" s="118">
        <v>94750388182.5</v>
      </c>
      <c r="H12" s="118">
        <f t="shared" si="0"/>
        <v>4466396115.727005</v>
      </c>
      <c r="J12" s="119"/>
    </row>
    <row r="13" spans="1:11" x14ac:dyDescent="0.4">
      <c r="B13" s="114" t="s">
        <v>193</v>
      </c>
      <c r="C13" s="115" t="s">
        <v>194</v>
      </c>
      <c r="D13" s="114" t="s">
        <v>195</v>
      </c>
      <c r="E13" s="118">
        <v>81260161635.539993</v>
      </c>
      <c r="F13" s="118"/>
      <c r="G13" s="118">
        <v>74003326874</v>
      </c>
      <c r="H13" s="118">
        <f t="shared" si="0"/>
        <v>7256834761.5399933</v>
      </c>
      <c r="J13" s="119"/>
    </row>
    <row r="14" spans="1:11" x14ac:dyDescent="0.4">
      <c r="C14" s="114"/>
      <c r="E14" s="120"/>
      <c r="F14" s="120"/>
      <c r="G14" s="120"/>
      <c r="H14" s="121"/>
      <c r="J14" s="119"/>
    </row>
    <row r="16" spans="1:11" x14ac:dyDescent="0.4">
      <c r="C16" s="6">
        <v>2016</v>
      </c>
      <c r="D16" s="6" t="s">
        <v>196</v>
      </c>
      <c r="E16" s="119"/>
      <c r="F16" s="119"/>
    </row>
    <row r="17" spans="2:10" x14ac:dyDescent="0.4">
      <c r="E17" s="119"/>
      <c r="F17" s="119"/>
      <c r="H17" s="117" t="str">
        <f>H2</f>
        <v>GDP GROWTH (Quarterly)</v>
      </c>
    </row>
    <row r="18" spans="2:10" x14ac:dyDescent="0.4">
      <c r="B18" s="6" t="s">
        <v>161</v>
      </c>
      <c r="C18" s="6" t="s">
        <v>162</v>
      </c>
      <c r="D18" s="6" t="s">
        <v>197</v>
      </c>
      <c r="E18" s="116" t="s">
        <v>198</v>
      </c>
      <c r="F18" s="116"/>
      <c r="G18" s="117" t="str">
        <f>I3</f>
        <v xml:space="preserve">Q4, 2016 </v>
      </c>
      <c r="H18" s="117" t="str">
        <f>J3</f>
        <v xml:space="preserve">Q3, 2016 </v>
      </c>
      <c r="I18" s="117" t="str">
        <f>K3</f>
        <v>Q2, 2016</v>
      </c>
    </row>
    <row r="19" spans="2:10" x14ac:dyDescent="0.4">
      <c r="B19" s="114" t="s">
        <v>170</v>
      </c>
      <c r="C19" s="114" t="s">
        <v>199</v>
      </c>
      <c r="D19" s="114" t="s">
        <v>88</v>
      </c>
      <c r="E19" s="118">
        <v>404130210499.33398</v>
      </c>
      <c r="F19" s="118"/>
      <c r="G19" s="122">
        <v>1.7</v>
      </c>
      <c r="H19" s="122">
        <v>1.8</v>
      </c>
      <c r="I19" s="122">
        <v>1.9</v>
      </c>
    </row>
    <row r="20" spans="2:10" x14ac:dyDescent="0.4">
      <c r="B20" s="114" t="s">
        <v>172</v>
      </c>
      <c r="C20" s="114" t="s">
        <v>200</v>
      </c>
      <c r="D20" s="114" t="s">
        <v>201</v>
      </c>
      <c r="E20" s="118">
        <v>356381371881.41498</v>
      </c>
      <c r="F20" s="118"/>
      <c r="G20" s="122">
        <v>0.4</v>
      </c>
      <c r="H20" s="122">
        <v>0.2</v>
      </c>
      <c r="I20" s="122">
        <v>0.5</v>
      </c>
    </row>
    <row r="21" spans="2:10" x14ac:dyDescent="0.4">
      <c r="B21" s="114" t="s">
        <v>174</v>
      </c>
      <c r="C21" s="114" t="s">
        <v>173</v>
      </c>
      <c r="D21" s="114" t="s">
        <v>82</v>
      </c>
      <c r="E21" s="118">
        <v>230033905168.483</v>
      </c>
      <c r="F21" s="118"/>
      <c r="G21" s="122">
        <v>0.5</v>
      </c>
      <c r="H21" s="122">
        <v>0.8</v>
      </c>
      <c r="I21" s="122">
        <v>0.7</v>
      </c>
      <c r="J21" s="123"/>
    </row>
    <row r="22" spans="2:10" x14ac:dyDescent="0.4">
      <c r="B22" s="114" t="s">
        <v>177</v>
      </c>
      <c r="C22" s="114" t="s">
        <v>175</v>
      </c>
      <c r="D22" s="114" t="s">
        <v>176</v>
      </c>
      <c r="E22" s="118">
        <v>205648529762.849</v>
      </c>
      <c r="F22" s="118"/>
      <c r="G22" s="120"/>
      <c r="J22" s="123"/>
    </row>
    <row r="23" spans="2:10" x14ac:dyDescent="0.4">
      <c r="B23" s="114" t="s">
        <v>179</v>
      </c>
      <c r="C23" s="114" t="s">
        <v>171</v>
      </c>
      <c r="D23" s="114" t="s">
        <v>87</v>
      </c>
      <c r="E23" s="118">
        <v>113890987967.48801</v>
      </c>
      <c r="F23" s="118"/>
      <c r="G23" s="120"/>
      <c r="J23" s="123"/>
    </row>
    <row r="24" spans="2:10" x14ac:dyDescent="0.4">
      <c r="B24" s="114" t="s">
        <v>182</v>
      </c>
      <c r="C24" s="114" t="s">
        <v>202</v>
      </c>
      <c r="D24" s="114" t="s">
        <v>203</v>
      </c>
      <c r="E24" s="118">
        <v>101647365659.507</v>
      </c>
      <c r="F24" s="118"/>
      <c r="G24" s="120"/>
      <c r="J24" s="123"/>
    </row>
    <row r="25" spans="2:10" x14ac:dyDescent="0.4">
      <c r="B25" s="114" t="s">
        <v>184</v>
      </c>
      <c r="C25" s="114" t="s">
        <v>204</v>
      </c>
      <c r="D25" s="114" t="s">
        <v>80</v>
      </c>
      <c r="E25" s="118">
        <v>78634375321.787994</v>
      </c>
      <c r="F25" s="118"/>
      <c r="G25" s="120"/>
      <c r="J25" s="123"/>
    </row>
    <row r="26" spans="2:10" x14ac:dyDescent="0.4">
      <c r="B26" s="114" t="s">
        <v>187</v>
      </c>
      <c r="C26" s="114" t="s">
        <v>205</v>
      </c>
      <c r="D26" s="114" t="s">
        <v>79</v>
      </c>
      <c r="E26" s="118">
        <v>78024954496</v>
      </c>
      <c r="F26" s="118"/>
      <c r="G26" s="120"/>
      <c r="J26" s="123"/>
    </row>
    <row r="27" spans="2:10" x14ac:dyDescent="0.4">
      <c r="B27" s="114" t="s">
        <v>190</v>
      </c>
      <c r="C27" s="114" t="s">
        <v>183</v>
      </c>
      <c r="D27" s="114" t="s">
        <v>84</v>
      </c>
      <c r="E27" s="118">
        <v>75091192736.955002</v>
      </c>
      <c r="F27" s="118"/>
      <c r="G27" s="120"/>
      <c r="J27" s="123"/>
    </row>
    <row r="28" spans="2:10" x14ac:dyDescent="0.4">
      <c r="B28" s="114" t="s">
        <v>193</v>
      </c>
      <c r="C28" s="114" t="s">
        <v>206</v>
      </c>
      <c r="D28" s="114" t="s">
        <v>207</v>
      </c>
      <c r="E28" s="118">
        <v>38847210702</v>
      </c>
      <c r="F28" s="118"/>
      <c r="G28" s="120"/>
      <c r="J28" s="123"/>
    </row>
    <row r="29" spans="2:10" x14ac:dyDescent="0.4">
      <c r="C29" s="114"/>
      <c r="E29" s="119"/>
      <c r="F29" s="119"/>
    </row>
    <row r="30" spans="2:10" x14ac:dyDescent="0.4">
      <c r="C30" s="114"/>
      <c r="E30" s="119"/>
      <c r="F30" s="119"/>
    </row>
    <row r="31" spans="2:10" x14ac:dyDescent="0.4">
      <c r="C31" s="114"/>
      <c r="E31" s="119"/>
      <c r="F31" s="119"/>
    </row>
    <row r="32" spans="2:10" x14ac:dyDescent="0.4">
      <c r="C32" s="114"/>
      <c r="E32" s="119"/>
      <c r="F32" s="119"/>
    </row>
    <row r="33" spans="3:6" x14ac:dyDescent="0.4">
      <c r="C33" s="114"/>
      <c r="E33" s="119"/>
      <c r="F33" s="119"/>
    </row>
    <row r="34" spans="3:6" x14ac:dyDescent="0.4">
      <c r="C34" s="114"/>
      <c r="E34" s="119"/>
      <c r="F34" s="119"/>
    </row>
    <row r="35" spans="3:6" x14ac:dyDescent="0.4">
      <c r="C35" s="114"/>
      <c r="E35" s="119"/>
      <c r="F35" s="119"/>
    </row>
    <row r="36" spans="3:6" x14ac:dyDescent="0.4">
      <c r="C36" s="114"/>
      <c r="E36" s="119"/>
      <c r="F36" s="119"/>
    </row>
    <row r="37" spans="3:6" x14ac:dyDescent="0.4">
      <c r="C37" s="114"/>
      <c r="E37" s="119"/>
      <c r="F37" s="119"/>
    </row>
    <row r="38" spans="3:6" x14ac:dyDescent="0.4">
      <c r="C38" s="114"/>
      <c r="E38" s="119"/>
      <c r="F38" s="119"/>
    </row>
    <row r="39" spans="3:6" x14ac:dyDescent="0.4">
      <c r="E39" s="114"/>
      <c r="F39" s="114"/>
    </row>
  </sheetData>
  <mergeCells count="1"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0"/>
  <sheetViews>
    <sheetView tabSelected="1" topLeftCell="A2" workbookViewId="0">
      <selection activeCell="E2" sqref="E2"/>
    </sheetView>
  </sheetViews>
  <sheetFormatPr defaultRowHeight="18" x14ac:dyDescent="0.25"/>
  <cols>
    <col min="1" max="1" width="7.5703125" style="90" bestFit="1" customWidth="1"/>
    <col min="2" max="2" width="14" style="56" bestFit="1" customWidth="1"/>
    <col min="3" max="3" width="16.140625" style="46" bestFit="1" customWidth="1"/>
    <col min="4" max="4" width="17.85546875" style="46" bestFit="1" customWidth="1"/>
    <col min="5" max="5" width="16.140625" style="109" bestFit="1" customWidth="1"/>
    <col min="6" max="7" width="17.85546875" style="46" bestFit="1" customWidth="1"/>
    <col min="8" max="8" width="16.140625" style="46" bestFit="1" customWidth="1"/>
    <col min="9" max="9" width="16.140625" style="93" bestFit="1" customWidth="1"/>
    <col min="10" max="10" width="13.42578125" style="46" bestFit="1" customWidth="1"/>
    <col min="11" max="11" width="19.5703125" style="46" bestFit="1" customWidth="1"/>
    <col min="12" max="12" width="13.42578125" style="46" bestFit="1" customWidth="1"/>
    <col min="13" max="13" width="13.42578125" style="94" bestFit="1" customWidth="1"/>
    <col min="14" max="14" width="19.5703125" style="95" bestFit="1" customWidth="1"/>
    <col min="15" max="17" width="21.5703125" style="36" bestFit="1" customWidth="1"/>
    <col min="18" max="70" width="9.140625" style="36"/>
    <col min="71" max="255" width="9.140625" style="48"/>
    <col min="256" max="256" width="8.28515625" style="48" bestFit="1" customWidth="1"/>
    <col min="257" max="257" width="7.28515625" style="48" bestFit="1" customWidth="1"/>
    <col min="258" max="258" width="19" style="48" bestFit="1" customWidth="1"/>
    <col min="259" max="260" width="20.42578125" style="48" customWidth="1"/>
    <col min="261" max="261" width="21.28515625" style="48" customWidth="1"/>
    <col min="262" max="262" width="23.85546875" style="48" customWidth="1"/>
    <col min="263" max="263" width="20.5703125" style="48" customWidth="1"/>
    <col min="264" max="264" width="16.140625" style="48" bestFit="1" customWidth="1"/>
    <col min="265" max="265" width="18.140625" style="48" customWidth="1"/>
    <col min="266" max="266" width="15.85546875" style="48" customWidth="1"/>
    <col min="267" max="267" width="16" style="48" customWidth="1"/>
    <col min="268" max="268" width="18.140625" style="48" customWidth="1"/>
    <col min="269" max="269" width="18.140625" style="48" bestFit="1" customWidth="1"/>
    <col min="270" max="511" width="9.140625" style="48"/>
    <col min="512" max="512" width="8.28515625" style="48" bestFit="1" customWidth="1"/>
    <col min="513" max="513" width="7.28515625" style="48" bestFit="1" customWidth="1"/>
    <col min="514" max="514" width="19" style="48" bestFit="1" customWidth="1"/>
    <col min="515" max="516" width="20.42578125" style="48" customWidth="1"/>
    <col min="517" max="517" width="21.28515625" style="48" customWidth="1"/>
    <col min="518" max="518" width="23.85546875" style="48" customWidth="1"/>
    <col min="519" max="519" width="20.5703125" style="48" customWidth="1"/>
    <col min="520" max="520" width="16.140625" style="48" bestFit="1" customWidth="1"/>
    <col min="521" max="521" width="18.140625" style="48" customWidth="1"/>
    <col min="522" max="522" width="15.85546875" style="48" customWidth="1"/>
    <col min="523" max="523" width="16" style="48" customWidth="1"/>
    <col min="524" max="524" width="18.140625" style="48" customWidth="1"/>
    <col min="525" max="525" width="18.140625" style="48" bestFit="1" customWidth="1"/>
    <col min="526" max="767" width="9.140625" style="48"/>
    <col min="768" max="768" width="8.28515625" style="48" bestFit="1" customWidth="1"/>
    <col min="769" max="769" width="7.28515625" style="48" bestFit="1" customWidth="1"/>
    <col min="770" max="770" width="19" style="48" bestFit="1" customWidth="1"/>
    <col min="771" max="772" width="20.42578125" style="48" customWidth="1"/>
    <col min="773" max="773" width="21.28515625" style="48" customWidth="1"/>
    <col min="774" max="774" width="23.85546875" style="48" customWidth="1"/>
    <col min="775" max="775" width="20.5703125" style="48" customWidth="1"/>
    <col min="776" max="776" width="16.140625" style="48" bestFit="1" customWidth="1"/>
    <col min="777" max="777" width="18.140625" style="48" customWidth="1"/>
    <col min="778" max="778" width="15.85546875" style="48" customWidth="1"/>
    <col min="779" max="779" width="16" style="48" customWidth="1"/>
    <col min="780" max="780" width="18.140625" style="48" customWidth="1"/>
    <col min="781" max="781" width="18.140625" style="48" bestFit="1" customWidth="1"/>
    <col min="782" max="1023" width="9.140625" style="48"/>
    <col min="1024" max="1024" width="8.28515625" style="48" bestFit="1" customWidth="1"/>
    <col min="1025" max="1025" width="7.28515625" style="48" bestFit="1" customWidth="1"/>
    <col min="1026" max="1026" width="19" style="48" bestFit="1" customWidth="1"/>
    <col min="1027" max="1028" width="20.42578125" style="48" customWidth="1"/>
    <col min="1029" max="1029" width="21.28515625" style="48" customWidth="1"/>
    <col min="1030" max="1030" width="23.85546875" style="48" customWidth="1"/>
    <col min="1031" max="1031" width="20.5703125" style="48" customWidth="1"/>
    <col min="1032" max="1032" width="16.140625" style="48" bestFit="1" customWidth="1"/>
    <col min="1033" max="1033" width="18.140625" style="48" customWidth="1"/>
    <col min="1034" max="1034" width="15.85546875" style="48" customWidth="1"/>
    <col min="1035" max="1035" width="16" style="48" customWidth="1"/>
    <col min="1036" max="1036" width="18.140625" style="48" customWidth="1"/>
    <col min="1037" max="1037" width="18.140625" style="48" bestFit="1" customWidth="1"/>
    <col min="1038" max="1279" width="9.140625" style="48"/>
    <col min="1280" max="1280" width="8.28515625" style="48" bestFit="1" customWidth="1"/>
    <col min="1281" max="1281" width="7.28515625" style="48" bestFit="1" customWidth="1"/>
    <col min="1282" max="1282" width="19" style="48" bestFit="1" customWidth="1"/>
    <col min="1283" max="1284" width="20.42578125" style="48" customWidth="1"/>
    <col min="1285" max="1285" width="21.28515625" style="48" customWidth="1"/>
    <col min="1286" max="1286" width="23.85546875" style="48" customWidth="1"/>
    <col min="1287" max="1287" width="20.5703125" style="48" customWidth="1"/>
    <col min="1288" max="1288" width="16.140625" style="48" bestFit="1" customWidth="1"/>
    <col min="1289" max="1289" width="18.140625" style="48" customWidth="1"/>
    <col min="1290" max="1290" width="15.85546875" style="48" customWidth="1"/>
    <col min="1291" max="1291" width="16" style="48" customWidth="1"/>
    <col min="1292" max="1292" width="18.140625" style="48" customWidth="1"/>
    <col min="1293" max="1293" width="18.140625" style="48" bestFit="1" customWidth="1"/>
    <col min="1294" max="1535" width="9.140625" style="48"/>
    <col min="1536" max="1536" width="8.28515625" style="48" bestFit="1" customWidth="1"/>
    <col min="1537" max="1537" width="7.28515625" style="48" bestFit="1" customWidth="1"/>
    <col min="1538" max="1538" width="19" style="48" bestFit="1" customWidth="1"/>
    <col min="1539" max="1540" width="20.42578125" style="48" customWidth="1"/>
    <col min="1541" max="1541" width="21.28515625" style="48" customWidth="1"/>
    <col min="1542" max="1542" width="23.85546875" style="48" customWidth="1"/>
    <col min="1543" max="1543" width="20.5703125" style="48" customWidth="1"/>
    <col min="1544" max="1544" width="16.140625" style="48" bestFit="1" customWidth="1"/>
    <col min="1545" max="1545" width="18.140625" style="48" customWidth="1"/>
    <col min="1546" max="1546" width="15.85546875" style="48" customWidth="1"/>
    <col min="1547" max="1547" width="16" style="48" customWidth="1"/>
    <col min="1548" max="1548" width="18.140625" style="48" customWidth="1"/>
    <col min="1549" max="1549" width="18.140625" style="48" bestFit="1" customWidth="1"/>
    <col min="1550" max="1791" width="9.140625" style="48"/>
    <col min="1792" max="1792" width="8.28515625" style="48" bestFit="1" customWidth="1"/>
    <col min="1793" max="1793" width="7.28515625" style="48" bestFit="1" customWidth="1"/>
    <col min="1794" max="1794" width="19" style="48" bestFit="1" customWidth="1"/>
    <col min="1795" max="1796" width="20.42578125" style="48" customWidth="1"/>
    <col min="1797" max="1797" width="21.28515625" style="48" customWidth="1"/>
    <col min="1798" max="1798" width="23.85546875" style="48" customWidth="1"/>
    <col min="1799" max="1799" width="20.5703125" style="48" customWidth="1"/>
    <col min="1800" max="1800" width="16.140625" style="48" bestFit="1" customWidth="1"/>
    <col min="1801" max="1801" width="18.140625" style="48" customWidth="1"/>
    <col min="1802" max="1802" width="15.85546875" style="48" customWidth="1"/>
    <col min="1803" max="1803" width="16" style="48" customWidth="1"/>
    <col min="1804" max="1804" width="18.140625" style="48" customWidth="1"/>
    <col min="1805" max="1805" width="18.140625" style="48" bestFit="1" customWidth="1"/>
    <col min="1806" max="2047" width="9.140625" style="48"/>
    <col min="2048" max="2048" width="8.28515625" style="48" bestFit="1" customWidth="1"/>
    <col min="2049" max="2049" width="7.28515625" style="48" bestFit="1" customWidth="1"/>
    <col min="2050" max="2050" width="19" style="48" bestFit="1" customWidth="1"/>
    <col min="2051" max="2052" width="20.42578125" style="48" customWidth="1"/>
    <col min="2053" max="2053" width="21.28515625" style="48" customWidth="1"/>
    <col min="2054" max="2054" width="23.85546875" style="48" customWidth="1"/>
    <col min="2055" max="2055" width="20.5703125" style="48" customWidth="1"/>
    <col min="2056" max="2056" width="16.140625" style="48" bestFit="1" customWidth="1"/>
    <col min="2057" max="2057" width="18.140625" style="48" customWidth="1"/>
    <col min="2058" max="2058" width="15.85546875" style="48" customWidth="1"/>
    <col min="2059" max="2059" width="16" style="48" customWidth="1"/>
    <col min="2060" max="2060" width="18.140625" style="48" customWidth="1"/>
    <col min="2061" max="2061" width="18.140625" style="48" bestFit="1" customWidth="1"/>
    <col min="2062" max="2303" width="9.140625" style="48"/>
    <col min="2304" max="2304" width="8.28515625" style="48" bestFit="1" customWidth="1"/>
    <col min="2305" max="2305" width="7.28515625" style="48" bestFit="1" customWidth="1"/>
    <col min="2306" max="2306" width="19" style="48" bestFit="1" customWidth="1"/>
    <col min="2307" max="2308" width="20.42578125" style="48" customWidth="1"/>
    <col min="2309" max="2309" width="21.28515625" style="48" customWidth="1"/>
    <col min="2310" max="2310" width="23.85546875" style="48" customWidth="1"/>
    <col min="2311" max="2311" width="20.5703125" style="48" customWidth="1"/>
    <col min="2312" max="2312" width="16.140625" style="48" bestFit="1" customWidth="1"/>
    <col min="2313" max="2313" width="18.140625" style="48" customWidth="1"/>
    <col min="2314" max="2314" width="15.85546875" style="48" customWidth="1"/>
    <col min="2315" max="2315" width="16" style="48" customWidth="1"/>
    <col min="2316" max="2316" width="18.140625" style="48" customWidth="1"/>
    <col min="2317" max="2317" width="18.140625" style="48" bestFit="1" customWidth="1"/>
    <col min="2318" max="2559" width="9.140625" style="48"/>
    <col min="2560" max="2560" width="8.28515625" style="48" bestFit="1" customWidth="1"/>
    <col min="2561" max="2561" width="7.28515625" style="48" bestFit="1" customWidth="1"/>
    <col min="2562" max="2562" width="19" style="48" bestFit="1" customWidth="1"/>
    <col min="2563" max="2564" width="20.42578125" style="48" customWidth="1"/>
    <col min="2565" max="2565" width="21.28515625" style="48" customWidth="1"/>
    <col min="2566" max="2566" width="23.85546875" style="48" customWidth="1"/>
    <col min="2567" max="2567" width="20.5703125" style="48" customWidth="1"/>
    <col min="2568" max="2568" width="16.140625" style="48" bestFit="1" customWidth="1"/>
    <col min="2569" max="2569" width="18.140625" style="48" customWidth="1"/>
    <col min="2570" max="2570" width="15.85546875" style="48" customWidth="1"/>
    <col min="2571" max="2571" width="16" style="48" customWidth="1"/>
    <col min="2572" max="2572" width="18.140625" style="48" customWidth="1"/>
    <col min="2573" max="2573" width="18.140625" style="48" bestFit="1" customWidth="1"/>
    <col min="2574" max="2815" width="9.140625" style="48"/>
    <col min="2816" max="2816" width="8.28515625" style="48" bestFit="1" customWidth="1"/>
    <col min="2817" max="2817" width="7.28515625" style="48" bestFit="1" customWidth="1"/>
    <col min="2818" max="2818" width="19" style="48" bestFit="1" customWidth="1"/>
    <col min="2819" max="2820" width="20.42578125" style="48" customWidth="1"/>
    <col min="2821" max="2821" width="21.28515625" style="48" customWidth="1"/>
    <col min="2822" max="2822" width="23.85546875" style="48" customWidth="1"/>
    <col min="2823" max="2823" width="20.5703125" style="48" customWidth="1"/>
    <col min="2824" max="2824" width="16.140625" style="48" bestFit="1" customWidth="1"/>
    <col min="2825" max="2825" width="18.140625" style="48" customWidth="1"/>
    <col min="2826" max="2826" width="15.85546875" style="48" customWidth="1"/>
    <col min="2827" max="2827" width="16" style="48" customWidth="1"/>
    <col min="2828" max="2828" width="18.140625" style="48" customWidth="1"/>
    <col min="2829" max="2829" width="18.140625" style="48" bestFit="1" customWidth="1"/>
    <col min="2830" max="3071" width="9.140625" style="48"/>
    <col min="3072" max="3072" width="8.28515625" style="48" bestFit="1" customWidth="1"/>
    <col min="3073" max="3073" width="7.28515625" style="48" bestFit="1" customWidth="1"/>
    <col min="3074" max="3074" width="19" style="48" bestFit="1" customWidth="1"/>
    <col min="3075" max="3076" width="20.42578125" style="48" customWidth="1"/>
    <col min="3077" max="3077" width="21.28515625" style="48" customWidth="1"/>
    <col min="3078" max="3078" width="23.85546875" style="48" customWidth="1"/>
    <col min="3079" max="3079" width="20.5703125" style="48" customWidth="1"/>
    <col min="3080" max="3080" width="16.140625" style="48" bestFit="1" customWidth="1"/>
    <col min="3081" max="3081" width="18.140625" style="48" customWidth="1"/>
    <col min="3082" max="3082" width="15.85546875" style="48" customWidth="1"/>
    <col min="3083" max="3083" width="16" style="48" customWidth="1"/>
    <col min="3084" max="3084" width="18.140625" style="48" customWidth="1"/>
    <col min="3085" max="3085" width="18.140625" style="48" bestFit="1" customWidth="1"/>
    <col min="3086" max="3327" width="9.140625" style="48"/>
    <col min="3328" max="3328" width="8.28515625" style="48" bestFit="1" customWidth="1"/>
    <col min="3329" max="3329" width="7.28515625" style="48" bestFit="1" customWidth="1"/>
    <col min="3330" max="3330" width="19" style="48" bestFit="1" customWidth="1"/>
    <col min="3331" max="3332" width="20.42578125" style="48" customWidth="1"/>
    <col min="3333" max="3333" width="21.28515625" style="48" customWidth="1"/>
    <col min="3334" max="3334" width="23.85546875" style="48" customWidth="1"/>
    <col min="3335" max="3335" width="20.5703125" style="48" customWidth="1"/>
    <col min="3336" max="3336" width="16.140625" style="48" bestFit="1" customWidth="1"/>
    <col min="3337" max="3337" width="18.140625" style="48" customWidth="1"/>
    <col min="3338" max="3338" width="15.85546875" style="48" customWidth="1"/>
    <col min="3339" max="3339" width="16" style="48" customWidth="1"/>
    <col min="3340" max="3340" width="18.140625" style="48" customWidth="1"/>
    <col min="3341" max="3341" width="18.140625" style="48" bestFit="1" customWidth="1"/>
    <col min="3342" max="3583" width="9.140625" style="48"/>
    <col min="3584" max="3584" width="8.28515625" style="48" bestFit="1" customWidth="1"/>
    <col min="3585" max="3585" width="7.28515625" style="48" bestFit="1" customWidth="1"/>
    <col min="3586" max="3586" width="19" style="48" bestFit="1" customWidth="1"/>
    <col min="3587" max="3588" width="20.42578125" style="48" customWidth="1"/>
    <col min="3589" max="3589" width="21.28515625" style="48" customWidth="1"/>
    <col min="3590" max="3590" width="23.85546875" style="48" customWidth="1"/>
    <col min="3591" max="3591" width="20.5703125" style="48" customWidth="1"/>
    <col min="3592" max="3592" width="16.140625" style="48" bestFit="1" customWidth="1"/>
    <col min="3593" max="3593" width="18.140625" style="48" customWidth="1"/>
    <col min="3594" max="3594" width="15.85546875" style="48" customWidth="1"/>
    <col min="3595" max="3595" width="16" style="48" customWidth="1"/>
    <col min="3596" max="3596" width="18.140625" style="48" customWidth="1"/>
    <col min="3597" max="3597" width="18.140625" style="48" bestFit="1" customWidth="1"/>
    <col min="3598" max="3839" width="9.140625" style="48"/>
    <col min="3840" max="3840" width="8.28515625" style="48" bestFit="1" customWidth="1"/>
    <col min="3841" max="3841" width="7.28515625" style="48" bestFit="1" customWidth="1"/>
    <col min="3842" max="3842" width="19" style="48" bestFit="1" customWidth="1"/>
    <col min="3843" max="3844" width="20.42578125" style="48" customWidth="1"/>
    <col min="3845" max="3845" width="21.28515625" style="48" customWidth="1"/>
    <col min="3846" max="3846" width="23.85546875" style="48" customWidth="1"/>
    <col min="3847" max="3847" width="20.5703125" style="48" customWidth="1"/>
    <col min="3848" max="3848" width="16.140625" style="48" bestFit="1" customWidth="1"/>
    <col min="3849" max="3849" width="18.140625" style="48" customWidth="1"/>
    <col min="3850" max="3850" width="15.85546875" style="48" customWidth="1"/>
    <col min="3851" max="3851" width="16" style="48" customWidth="1"/>
    <col min="3852" max="3852" width="18.140625" style="48" customWidth="1"/>
    <col min="3853" max="3853" width="18.140625" style="48" bestFit="1" customWidth="1"/>
    <col min="3854" max="4095" width="9.140625" style="48"/>
    <col min="4096" max="4096" width="8.28515625" style="48" bestFit="1" customWidth="1"/>
    <col min="4097" max="4097" width="7.28515625" style="48" bestFit="1" customWidth="1"/>
    <col min="4098" max="4098" width="19" style="48" bestFit="1" customWidth="1"/>
    <col min="4099" max="4100" width="20.42578125" style="48" customWidth="1"/>
    <col min="4101" max="4101" width="21.28515625" style="48" customWidth="1"/>
    <col min="4102" max="4102" width="23.85546875" style="48" customWidth="1"/>
    <col min="4103" max="4103" width="20.5703125" style="48" customWidth="1"/>
    <col min="4104" max="4104" width="16.140625" style="48" bestFit="1" customWidth="1"/>
    <col min="4105" max="4105" width="18.140625" style="48" customWidth="1"/>
    <col min="4106" max="4106" width="15.85546875" style="48" customWidth="1"/>
    <col min="4107" max="4107" width="16" style="48" customWidth="1"/>
    <col min="4108" max="4108" width="18.140625" style="48" customWidth="1"/>
    <col min="4109" max="4109" width="18.140625" style="48" bestFit="1" customWidth="1"/>
    <col min="4110" max="4351" width="9.140625" style="48"/>
    <col min="4352" max="4352" width="8.28515625" style="48" bestFit="1" customWidth="1"/>
    <col min="4353" max="4353" width="7.28515625" style="48" bestFit="1" customWidth="1"/>
    <col min="4354" max="4354" width="19" style="48" bestFit="1" customWidth="1"/>
    <col min="4355" max="4356" width="20.42578125" style="48" customWidth="1"/>
    <col min="4357" max="4357" width="21.28515625" style="48" customWidth="1"/>
    <col min="4358" max="4358" width="23.85546875" style="48" customWidth="1"/>
    <col min="4359" max="4359" width="20.5703125" style="48" customWidth="1"/>
    <col min="4360" max="4360" width="16.140625" style="48" bestFit="1" customWidth="1"/>
    <col min="4361" max="4361" width="18.140625" style="48" customWidth="1"/>
    <col min="4362" max="4362" width="15.85546875" style="48" customWidth="1"/>
    <col min="4363" max="4363" width="16" style="48" customWidth="1"/>
    <col min="4364" max="4364" width="18.140625" style="48" customWidth="1"/>
    <col min="4365" max="4365" width="18.140625" style="48" bestFit="1" customWidth="1"/>
    <col min="4366" max="4607" width="9.140625" style="48"/>
    <col min="4608" max="4608" width="8.28515625" style="48" bestFit="1" customWidth="1"/>
    <col min="4609" max="4609" width="7.28515625" style="48" bestFit="1" customWidth="1"/>
    <col min="4610" max="4610" width="19" style="48" bestFit="1" customWidth="1"/>
    <col min="4611" max="4612" width="20.42578125" style="48" customWidth="1"/>
    <col min="4613" max="4613" width="21.28515625" style="48" customWidth="1"/>
    <col min="4614" max="4614" width="23.85546875" style="48" customWidth="1"/>
    <col min="4615" max="4615" width="20.5703125" style="48" customWidth="1"/>
    <col min="4616" max="4616" width="16.140625" style="48" bestFit="1" customWidth="1"/>
    <col min="4617" max="4617" width="18.140625" style="48" customWidth="1"/>
    <col min="4618" max="4618" width="15.85546875" style="48" customWidth="1"/>
    <col min="4619" max="4619" width="16" style="48" customWidth="1"/>
    <col min="4620" max="4620" width="18.140625" style="48" customWidth="1"/>
    <col min="4621" max="4621" width="18.140625" style="48" bestFit="1" customWidth="1"/>
    <col min="4622" max="4863" width="9.140625" style="48"/>
    <col min="4864" max="4864" width="8.28515625" style="48" bestFit="1" customWidth="1"/>
    <col min="4865" max="4865" width="7.28515625" style="48" bestFit="1" customWidth="1"/>
    <col min="4866" max="4866" width="19" style="48" bestFit="1" customWidth="1"/>
    <col min="4867" max="4868" width="20.42578125" style="48" customWidth="1"/>
    <col min="4869" max="4869" width="21.28515625" style="48" customWidth="1"/>
    <col min="4870" max="4870" width="23.85546875" style="48" customWidth="1"/>
    <col min="4871" max="4871" width="20.5703125" style="48" customWidth="1"/>
    <col min="4872" max="4872" width="16.140625" style="48" bestFit="1" customWidth="1"/>
    <col min="4873" max="4873" width="18.140625" style="48" customWidth="1"/>
    <col min="4874" max="4874" width="15.85546875" style="48" customWidth="1"/>
    <col min="4875" max="4875" width="16" style="48" customWidth="1"/>
    <col min="4876" max="4876" width="18.140625" style="48" customWidth="1"/>
    <col min="4877" max="4877" width="18.140625" style="48" bestFit="1" customWidth="1"/>
    <col min="4878" max="5119" width="9.140625" style="48"/>
    <col min="5120" max="5120" width="8.28515625" style="48" bestFit="1" customWidth="1"/>
    <col min="5121" max="5121" width="7.28515625" style="48" bestFit="1" customWidth="1"/>
    <col min="5122" max="5122" width="19" style="48" bestFit="1" customWidth="1"/>
    <col min="5123" max="5124" width="20.42578125" style="48" customWidth="1"/>
    <col min="5125" max="5125" width="21.28515625" style="48" customWidth="1"/>
    <col min="5126" max="5126" width="23.85546875" style="48" customWidth="1"/>
    <col min="5127" max="5127" width="20.5703125" style="48" customWidth="1"/>
    <col min="5128" max="5128" width="16.140625" style="48" bestFit="1" customWidth="1"/>
    <col min="5129" max="5129" width="18.140625" style="48" customWidth="1"/>
    <col min="5130" max="5130" width="15.85546875" style="48" customWidth="1"/>
    <col min="5131" max="5131" width="16" style="48" customWidth="1"/>
    <col min="5132" max="5132" width="18.140625" style="48" customWidth="1"/>
    <col min="5133" max="5133" width="18.140625" style="48" bestFit="1" customWidth="1"/>
    <col min="5134" max="5375" width="9.140625" style="48"/>
    <col min="5376" max="5376" width="8.28515625" style="48" bestFit="1" customWidth="1"/>
    <col min="5377" max="5377" width="7.28515625" style="48" bestFit="1" customWidth="1"/>
    <col min="5378" max="5378" width="19" style="48" bestFit="1" customWidth="1"/>
    <col min="5379" max="5380" width="20.42578125" style="48" customWidth="1"/>
    <col min="5381" max="5381" width="21.28515625" style="48" customWidth="1"/>
    <col min="5382" max="5382" width="23.85546875" style="48" customWidth="1"/>
    <col min="5383" max="5383" width="20.5703125" style="48" customWidth="1"/>
    <col min="5384" max="5384" width="16.140625" style="48" bestFit="1" customWidth="1"/>
    <col min="5385" max="5385" width="18.140625" style="48" customWidth="1"/>
    <col min="5386" max="5386" width="15.85546875" style="48" customWidth="1"/>
    <col min="5387" max="5387" width="16" style="48" customWidth="1"/>
    <col min="5388" max="5388" width="18.140625" style="48" customWidth="1"/>
    <col min="5389" max="5389" width="18.140625" style="48" bestFit="1" customWidth="1"/>
    <col min="5390" max="5631" width="9.140625" style="48"/>
    <col min="5632" max="5632" width="8.28515625" style="48" bestFit="1" customWidth="1"/>
    <col min="5633" max="5633" width="7.28515625" style="48" bestFit="1" customWidth="1"/>
    <col min="5634" max="5634" width="19" style="48" bestFit="1" customWidth="1"/>
    <col min="5635" max="5636" width="20.42578125" style="48" customWidth="1"/>
    <col min="5637" max="5637" width="21.28515625" style="48" customWidth="1"/>
    <col min="5638" max="5638" width="23.85546875" style="48" customWidth="1"/>
    <col min="5639" max="5639" width="20.5703125" style="48" customWidth="1"/>
    <col min="5640" max="5640" width="16.140625" style="48" bestFit="1" customWidth="1"/>
    <col min="5641" max="5641" width="18.140625" style="48" customWidth="1"/>
    <col min="5642" max="5642" width="15.85546875" style="48" customWidth="1"/>
    <col min="5643" max="5643" width="16" style="48" customWidth="1"/>
    <col min="5644" max="5644" width="18.140625" style="48" customWidth="1"/>
    <col min="5645" max="5645" width="18.140625" style="48" bestFit="1" customWidth="1"/>
    <col min="5646" max="5887" width="9.140625" style="48"/>
    <col min="5888" max="5888" width="8.28515625" style="48" bestFit="1" customWidth="1"/>
    <col min="5889" max="5889" width="7.28515625" style="48" bestFit="1" customWidth="1"/>
    <col min="5890" max="5890" width="19" style="48" bestFit="1" customWidth="1"/>
    <col min="5891" max="5892" width="20.42578125" style="48" customWidth="1"/>
    <col min="5893" max="5893" width="21.28515625" style="48" customWidth="1"/>
    <col min="5894" max="5894" width="23.85546875" style="48" customWidth="1"/>
    <col min="5895" max="5895" width="20.5703125" style="48" customWidth="1"/>
    <col min="5896" max="5896" width="16.140625" style="48" bestFit="1" customWidth="1"/>
    <col min="5897" max="5897" width="18.140625" style="48" customWidth="1"/>
    <col min="5898" max="5898" width="15.85546875" style="48" customWidth="1"/>
    <col min="5899" max="5899" width="16" style="48" customWidth="1"/>
    <col min="5900" max="5900" width="18.140625" style="48" customWidth="1"/>
    <col min="5901" max="5901" width="18.140625" style="48" bestFit="1" customWidth="1"/>
    <col min="5902" max="6143" width="9.140625" style="48"/>
    <col min="6144" max="6144" width="8.28515625" style="48" bestFit="1" customWidth="1"/>
    <col min="6145" max="6145" width="7.28515625" style="48" bestFit="1" customWidth="1"/>
    <col min="6146" max="6146" width="19" style="48" bestFit="1" customWidth="1"/>
    <col min="6147" max="6148" width="20.42578125" style="48" customWidth="1"/>
    <col min="6149" max="6149" width="21.28515625" style="48" customWidth="1"/>
    <col min="6150" max="6150" width="23.85546875" style="48" customWidth="1"/>
    <col min="6151" max="6151" width="20.5703125" style="48" customWidth="1"/>
    <col min="6152" max="6152" width="16.140625" style="48" bestFit="1" customWidth="1"/>
    <col min="6153" max="6153" width="18.140625" style="48" customWidth="1"/>
    <col min="6154" max="6154" width="15.85546875" style="48" customWidth="1"/>
    <col min="6155" max="6155" width="16" style="48" customWidth="1"/>
    <col min="6156" max="6156" width="18.140625" style="48" customWidth="1"/>
    <col min="6157" max="6157" width="18.140625" style="48" bestFit="1" customWidth="1"/>
    <col min="6158" max="6399" width="9.140625" style="48"/>
    <col min="6400" max="6400" width="8.28515625" style="48" bestFit="1" customWidth="1"/>
    <col min="6401" max="6401" width="7.28515625" style="48" bestFit="1" customWidth="1"/>
    <col min="6402" max="6402" width="19" style="48" bestFit="1" customWidth="1"/>
    <col min="6403" max="6404" width="20.42578125" style="48" customWidth="1"/>
    <col min="6405" max="6405" width="21.28515625" style="48" customWidth="1"/>
    <col min="6406" max="6406" width="23.85546875" style="48" customWidth="1"/>
    <col min="6407" max="6407" width="20.5703125" style="48" customWidth="1"/>
    <col min="6408" max="6408" width="16.140625" style="48" bestFit="1" customWidth="1"/>
    <col min="6409" max="6409" width="18.140625" style="48" customWidth="1"/>
    <col min="6410" max="6410" width="15.85546875" style="48" customWidth="1"/>
    <col min="6411" max="6411" width="16" style="48" customWidth="1"/>
    <col min="6412" max="6412" width="18.140625" style="48" customWidth="1"/>
    <col min="6413" max="6413" width="18.140625" style="48" bestFit="1" customWidth="1"/>
    <col min="6414" max="6655" width="9.140625" style="48"/>
    <col min="6656" max="6656" width="8.28515625" style="48" bestFit="1" customWidth="1"/>
    <col min="6657" max="6657" width="7.28515625" style="48" bestFit="1" customWidth="1"/>
    <col min="6658" max="6658" width="19" style="48" bestFit="1" customWidth="1"/>
    <col min="6659" max="6660" width="20.42578125" style="48" customWidth="1"/>
    <col min="6661" max="6661" width="21.28515625" style="48" customWidth="1"/>
    <col min="6662" max="6662" width="23.85546875" style="48" customWidth="1"/>
    <col min="6663" max="6663" width="20.5703125" style="48" customWidth="1"/>
    <col min="6664" max="6664" width="16.140625" style="48" bestFit="1" customWidth="1"/>
    <col min="6665" max="6665" width="18.140625" style="48" customWidth="1"/>
    <col min="6666" max="6666" width="15.85546875" style="48" customWidth="1"/>
    <col min="6667" max="6667" width="16" style="48" customWidth="1"/>
    <col min="6668" max="6668" width="18.140625" style="48" customWidth="1"/>
    <col min="6669" max="6669" width="18.140625" style="48" bestFit="1" customWidth="1"/>
    <col min="6670" max="6911" width="9.140625" style="48"/>
    <col min="6912" max="6912" width="8.28515625" style="48" bestFit="1" customWidth="1"/>
    <col min="6913" max="6913" width="7.28515625" style="48" bestFit="1" customWidth="1"/>
    <col min="6914" max="6914" width="19" style="48" bestFit="1" customWidth="1"/>
    <col min="6915" max="6916" width="20.42578125" style="48" customWidth="1"/>
    <col min="6917" max="6917" width="21.28515625" style="48" customWidth="1"/>
    <col min="6918" max="6918" width="23.85546875" style="48" customWidth="1"/>
    <col min="6919" max="6919" width="20.5703125" style="48" customWidth="1"/>
    <col min="6920" max="6920" width="16.140625" style="48" bestFit="1" customWidth="1"/>
    <col min="6921" max="6921" width="18.140625" style="48" customWidth="1"/>
    <col min="6922" max="6922" width="15.85546875" style="48" customWidth="1"/>
    <col min="6923" max="6923" width="16" style="48" customWidth="1"/>
    <col min="6924" max="6924" width="18.140625" style="48" customWidth="1"/>
    <col min="6925" max="6925" width="18.140625" style="48" bestFit="1" customWidth="1"/>
    <col min="6926" max="7167" width="9.140625" style="48"/>
    <col min="7168" max="7168" width="8.28515625" style="48" bestFit="1" customWidth="1"/>
    <col min="7169" max="7169" width="7.28515625" style="48" bestFit="1" customWidth="1"/>
    <col min="7170" max="7170" width="19" style="48" bestFit="1" customWidth="1"/>
    <col min="7171" max="7172" width="20.42578125" style="48" customWidth="1"/>
    <col min="7173" max="7173" width="21.28515625" style="48" customWidth="1"/>
    <col min="7174" max="7174" width="23.85546875" style="48" customWidth="1"/>
    <col min="7175" max="7175" width="20.5703125" style="48" customWidth="1"/>
    <col min="7176" max="7176" width="16.140625" style="48" bestFit="1" customWidth="1"/>
    <col min="7177" max="7177" width="18.140625" style="48" customWidth="1"/>
    <col min="7178" max="7178" width="15.85546875" style="48" customWidth="1"/>
    <col min="7179" max="7179" width="16" style="48" customWidth="1"/>
    <col min="7180" max="7180" width="18.140625" style="48" customWidth="1"/>
    <col min="7181" max="7181" width="18.140625" style="48" bestFit="1" customWidth="1"/>
    <col min="7182" max="7423" width="9.140625" style="48"/>
    <col min="7424" max="7424" width="8.28515625" style="48" bestFit="1" customWidth="1"/>
    <col min="7425" max="7425" width="7.28515625" style="48" bestFit="1" customWidth="1"/>
    <col min="7426" max="7426" width="19" style="48" bestFit="1" customWidth="1"/>
    <col min="7427" max="7428" width="20.42578125" style="48" customWidth="1"/>
    <col min="7429" max="7429" width="21.28515625" style="48" customWidth="1"/>
    <col min="7430" max="7430" width="23.85546875" style="48" customWidth="1"/>
    <col min="7431" max="7431" width="20.5703125" style="48" customWidth="1"/>
    <col min="7432" max="7432" width="16.140625" style="48" bestFit="1" customWidth="1"/>
    <col min="7433" max="7433" width="18.140625" style="48" customWidth="1"/>
    <col min="7434" max="7434" width="15.85546875" style="48" customWidth="1"/>
    <col min="7435" max="7435" width="16" style="48" customWidth="1"/>
    <col min="7436" max="7436" width="18.140625" style="48" customWidth="1"/>
    <col min="7437" max="7437" width="18.140625" style="48" bestFit="1" customWidth="1"/>
    <col min="7438" max="7679" width="9.140625" style="48"/>
    <col min="7680" max="7680" width="8.28515625" style="48" bestFit="1" customWidth="1"/>
    <col min="7681" max="7681" width="7.28515625" style="48" bestFit="1" customWidth="1"/>
    <col min="7682" max="7682" width="19" style="48" bestFit="1" customWidth="1"/>
    <col min="7683" max="7684" width="20.42578125" style="48" customWidth="1"/>
    <col min="7685" max="7685" width="21.28515625" style="48" customWidth="1"/>
    <col min="7686" max="7686" width="23.85546875" style="48" customWidth="1"/>
    <col min="7687" max="7687" width="20.5703125" style="48" customWidth="1"/>
    <col min="7688" max="7688" width="16.140625" style="48" bestFit="1" customWidth="1"/>
    <col min="7689" max="7689" width="18.140625" style="48" customWidth="1"/>
    <col min="7690" max="7690" width="15.85546875" style="48" customWidth="1"/>
    <col min="7691" max="7691" width="16" style="48" customWidth="1"/>
    <col min="7692" max="7692" width="18.140625" style="48" customWidth="1"/>
    <col min="7693" max="7693" width="18.140625" style="48" bestFit="1" customWidth="1"/>
    <col min="7694" max="7935" width="9.140625" style="48"/>
    <col min="7936" max="7936" width="8.28515625" style="48" bestFit="1" customWidth="1"/>
    <col min="7937" max="7937" width="7.28515625" style="48" bestFit="1" customWidth="1"/>
    <col min="7938" max="7938" width="19" style="48" bestFit="1" customWidth="1"/>
    <col min="7939" max="7940" width="20.42578125" style="48" customWidth="1"/>
    <col min="7941" max="7941" width="21.28515625" style="48" customWidth="1"/>
    <col min="7942" max="7942" width="23.85546875" style="48" customWidth="1"/>
    <col min="7943" max="7943" width="20.5703125" style="48" customWidth="1"/>
    <col min="7944" max="7944" width="16.140625" style="48" bestFit="1" customWidth="1"/>
    <col min="7945" max="7945" width="18.140625" style="48" customWidth="1"/>
    <col min="7946" max="7946" width="15.85546875" style="48" customWidth="1"/>
    <col min="7947" max="7947" width="16" style="48" customWidth="1"/>
    <col min="7948" max="7948" width="18.140625" style="48" customWidth="1"/>
    <col min="7949" max="7949" width="18.140625" style="48" bestFit="1" customWidth="1"/>
    <col min="7950" max="8191" width="9.140625" style="48"/>
    <col min="8192" max="8192" width="8.28515625" style="48" bestFit="1" customWidth="1"/>
    <col min="8193" max="8193" width="7.28515625" style="48" bestFit="1" customWidth="1"/>
    <col min="8194" max="8194" width="19" style="48" bestFit="1" customWidth="1"/>
    <col min="8195" max="8196" width="20.42578125" style="48" customWidth="1"/>
    <col min="8197" max="8197" width="21.28515625" style="48" customWidth="1"/>
    <col min="8198" max="8198" width="23.85546875" style="48" customWidth="1"/>
    <col min="8199" max="8199" width="20.5703125" style="48" customWidth="1"/>
    <col min="8200" max="8200" width="16.140625" style="48" bestFit="1" customWidth="1"/>
    <col min="8201" max="8201" width="18.140625" style="48" customWidth="1"/>
    <col min="8202" max="8202" width="15.85546875" style="48" customWidth="1"/>
    <col min="8203" max="8203" width="16" style="48" customWidth="1"/>
    <col min="8204" max="8204" width="18.140625" style="48" customWidth="1"/>
    <col min="8205" max="8205" width="18.140625" style="48" bestFit="1" customWidth="1"/>
    <col min="8206" max="8447" width="9.140625" style="48"/>
    <col min="8448" max="8448" width="8.28515625" style="48" bestFit="1" customWidth="1"/>
    <col min="8449" max="8449" width="7.28515625" style="48" bestFit="1" customWidth="1"/>
    <col min="8450" max="8450" width="19" style="48" bestFit="1" customWidth="1"/>
    <col min="8451" max="8452" width="20.42578125" style="48" customWidth="1"/>
    <col min="8453" max="8453" width="21.28515625" style="48" customWidth="1"/>
    <col min="8454" max="8454" width="23.85546875" style="48" customWidth="1"/>
    <col min="8455" max="8455" width="20.5703125" style="48" customWidth="1"/>
    <col min="8456" max="8456" width="16.140625" style="48" bestFit="1" customWidth="1"/>
    <col min="8457" max="8457" width="18.140625" style="48" customWidth="1"/>
    <col min="8458" max="8458" width="15.85546875" style="48" customWidth="1"/>
    <col min="8459" max="8459" width="16" style="48" customWidth="1"/>
    <col min="8460" max="8460" width="18.140625" style="48" customWidth="1"/>
    <col min="8461" max="8461" width="18.140625" style="48" bestFit="1" customWidth="1"/>
    <col min="8462" max="8703" width="9.140625" style="48"/>
    <col min="8704" max="8704" width="8.28515625" style="48" bestFit="1" customWidth="1"/>
    <col min="8705" max="8705" width="7.28515625" style="48" bestFit="1" customWidth="1"/>
    <col min="8706" max="8706" width="19" style="48" bestFit="1" customWidth="1"/>
    <col min="8707" max="8708" width="20.42578125" style="48" customWidth="1"/>
    <col min="8709" max="8709" width="21.28515625" style="48" customWidth="1"/>
    <col min="8710" max="8710" width="23.85546875" style="48" customWidth="1"/>
    <col min="8711" max="8711" width="20.5703125" style="48" customWidth="1"/>
    <col min="8712" max="8712" width="16.140625" style="48" bestFit="1" customWidth="1"/>
    <col min="8713" max="8713" width="18.140625" style="48" customWidth="1"/>
    <col min="8714" max="8714" width="15.85546875" style="48" customWidth="1"/>
    <col min="8715" max="8715" width="16" style="48" customWidth="1"/>
    <col min="8716" max="8716" width="18.140625" style="48" customWidth="1"/>
    <col min="8717" max="8717" width="18.140625" style="48" bestFit="1" customWidth="1"/>
    <col min="8718" max="8959" width="9.140625" style="48"/>
    <col min="8960" max="8960" width="8.28515625" style="48" bestFit="1" customWidth="1"/>
    <col min="8961" max="8961" width="7.28515625" style="48" bestFit="1" customWidth="1"/>
    <col min="8962" max="8962" width="19" style="48" bestFit="1" customWidth="1"/>
    <col min="8963" max="8964" width="20.42578125" style="48" customWidth="1"/>
    <col min="8965" max="8965" width="21.28515625" style="48" customWidth="1"/>
    <col min="8966" max="8966" width="23.85546875" style="48" customWidth="1"/>
    <col min="8967" max="8967" width="20.5703125" style="48" customWidth="1"/>
    <col min="8968" max="8968" width="16.140625" style="48" bestFit="1" customWidth="1"/>
    <col min="8969" max="8969" width="18.140625" style="48" customWidth="1"/>
    <col min="8970" max="8970" width="15.85546875" style="48" customWidth="1"/>
    <col min="8971" max="8971" width="16" style="48" customWidth="1"/>
    <col min="8972" max="8972" width="18.140625" style="48" customWidth="1"/>
    <col min="8973" max="8973" width="18.140625" style="48" bestFit="1" customWidth="1"/>
    <col min="8974" max="9215" width="9.140625" style="48"/>
    <col min="9216" max="9216" width="8.28515625" style="48" bestFit="1" customWidth="1"/>
    <col min="9217" max="9217" width="7.28515625" style="48" bestFit="1" customWidth="1"/>
    <col min="9218" max="9218" width="19" style="48" bestFit="1" customWidth="1"/>
    <col min="9219" max="9220" width="20.42578125" style="48" customWidth="1"/>
    <col min="9221" max="9221" width="21.28515625" style="48" customWidth="1"/>
    <col min="9222" max="9222" width="23.85546875" style="48" customWidth="1"/>
    <col min="9223" max="9223" width="20.5703125" style="48" customWidth="1"/>
    <col min="9224" max="9224" width="16.140625" style="48" bestFit="1" customWidth="1"/>
    <col min="9225" max="9225" width="18.140625" style="48" customWidth="1"/>
    <col min="9226" max="9226" width="15.85546875" style="48" customWidth="1"/>
    <col min="9227" max="9227" width="16" style="48" customWidth="1"/>
    <col min="9228" max="9228" width="18.140625" style="48" customWidth="1"/>
    <col min="9229" max="9229" width="18.140625" style="48" bestFit="1" customWidth="1"/>
    <col min="9230" max="9471" width="9.140625" style="48"/>
    <col min="9472" max="9472" width="8.28515625" style="48" bestFit="1" customWidth="1"/>
    <col min="9473" max="9473" width="7.28515625" style="48" bestFit="1" customWidth="1"/>
    <col min="9474" max="9474" width="19" style="48" bestFit="1" customWidth="1"/>
    <col min="9475" max="9476" width="20.42578125" style="48" customWidth="1"/>
    <col min="9477" max="9477" width="21.28515625" style="48" customWidth="1"/>
    <col min="9478" max="9478" width="23.85546875" style="48" customWidth="1"/>
    <col min="9479" max="9479" width="20.5703125" style="48" customWidth="1"/>
    <col min="9480" max="9480" width="16.140625" style="48" bestFit="1" customWidth="1"/>
    <col min="9481" max="9481" width="18.140625" style="48" customWidth="1"/>
    <col min="9482" max="9482" width="15.85546875" style="48" customWidth="1"/>
    <col min="9483" max="9483" width="16" style="48" customWidth="1"/>
    <col min="9484" max="9484" width="18.140625" style="48" customWidth="1"/>
    <col min="9485" max="9485" width="18.140625" style="48" bestFit="1" customWidth="1"/>
    <col min="9486" max="9727" width="9.140625" style="48"/>
    <col min="9728" max="9728" width="8.28515625" style="48" bestFit="1" customWidth="1"/>
    <col min="9729" max="9729" width="7.28515625" style="48" bestFit="1" customWidth="1"/>
    <col min="9730" max="9730" width="19" style="48" bestFit="1" customWidth="1"/>
    <col min="9731" max="9732" width="20.42578125" style="48" customWidth="1"/>
    <col min="9733" max="9733" width="21.28515625" style="48" customWidth="1"/>
    <col min="9734" max="9734" width="23.85546875" style="48" customWidth="1"/>
    <col min="9735" max="9735" width="20.5703125" style="48" customWidth="1"/>
    <col min="9736" max="9736" width="16.140625" style="48" bestFit="1" customWidth="1"/>
    <col min="9737" max="9737" width="18.140625" style="48" customWidth="1"/>
    <col min="9738" max="9738" width="15.85546875" style="48" customWidth="1"/>
    <col min="9739" max="9739" width="16" style="48" customWidth="1"/>
    <col min="9740" max="9740" width="18.140625" style="48" customWidth="1"/>
    <col min="9741" max="9741" width="18.140625" style="48" bestFit="1" customWidth="1"/>
    <col min="9742" max="9983" width="9.140625" style="48"/>
    <col min="9984" max="9984" width="8.28515625" style="48" bestFit="1" customWidth="1"/>
    <col min="9985" max="9985" width="7.28515625" style="48" bestFit="1" customWidth="1"/>
    <col min="9986" max="9986" width="19" style="48" bestFit="1" customWidth="1"/>
    <col min="9987" max="9988" width="20.42578125" style="48" customWidth="1"/>
    <col min="9989" max="9989" width="21.28515625" style="48" customWidth="1"/>
    <col min="9990" max="9990" width="23.85546875" style="48" customWidth="1"/>
    <col min="9991" max="9991" width="20.5703125" style="48" customWidth="1"/>
    <col min="9992" max="9992" width="16.140625" style="48" bestFit="1" customWidth="1"/>
    <col min="9993" max="9993" width="18.140625" style="48" customWidth="1"/>
    <col min="9994" max="9994" width="15.85546875" style="48" customWidth="1"/>
    <col min="9995" max="9995" width="16" style="48" customWidth="1"/>
    <col min="9996" max="9996" width="18.140625" style="48" customWidth="1"/>
    <col min="9997" max="9997" width="18.140625" style="48" bestFit="1" customWidth="1"/>
    <col min="9998" max="10239" width="9.140625" style="48"/>
    <col min="10240" max="10240" width="8.28515625" style="48" bestFit="1" customWidth="1"/>
    <col min="10241" max="10241" width="7.28515625" style="48" bestFit="1" customWidth="1"/>
    <col min="10242" max="10242" width="19" style="48" bestFit="1" customWidth="1"/>
    <col min="10243" max="10244" width="20.42578125" style="48" customWidth="1"/>
    <col min="10245" max="10245" width="21.28515625" style="48" customWidth="1"/>
    <col min="10246" max="10246" width="23.85546875" style="48" customWidth="1"/>
    <col min="10247" max="10247" width="20.5703125" style="48" customWidth="1"/>
    <col min="10248" max="10248" width="16.140625" style="48" bestFit="1" customWidth="1"/>
    <col min="10249" max="10249" width="18.140625" style="48" customWidth="1"/>
    <col min="10250" max="10250" width="15.85546875" style="48" customWidth="1"/>
    <col min="10251" max="10251" width="16" style="48" customWidth="1"/>
    <col min="10252" max="10252" width="18.140625" style="48" customWidth="1"/>
    <col min="10253" max="10253" width="18.140625" style="48" bestFit="1" customWidth="1"/>
    <col min="10254" max="10495" width="9.140625" style="48"/>
    <col min="10496" max="10496" width="8.28515625" style="48" bestFit="1" customWidth="1"/>
    <col min="10497" max="10497" width="7.28515625" style="48" bestFit="1" customWidth="1"/>
    <col min="10498" max="10498" width="19" style="48" bestFit="1" customWidth="1"/>
    <col min="10499" max="10500" width="20.42578125" style="48" customWidth="1"/>
    <col min="10501" max="10501" width="21.28515625" style="48" customWidth="1"/>
    <col min="10502" max="10502" width="23.85546875" style="48" customWidth="1"/>
    <col min="10503" max="10503" width="20.5703125" style="48" customWidth="1"/>
    <col min="10504" max="10504" width="16.140625" style="48" bestFit="1" customWidth="1"/>
    <col min="10505" max="10505" width="18.140625" style="48" customWidth="1"/>
    <col min="10506" max="10506" width="15.85546875" style="48" customWidth="1"/>
    <col min="10507" max="10507" width="16" style="48" customWidth="1"/>
    <col min="10508" max="10508" width="18.140625" style="48" customWidth="1"/>
    <col min="10509" max="10509" width="18.140625" style="48" bestFit="1" customWidth="1"/>
    <col min="10510" max="10751" width="9.140625" style="48"/>
    <col min="10752" max="10752" width="8.28515625" style="48" bestFit="1" customWidth="1"/>
    <col min="10753" max="10753" width="7.28515625" style="48" bestFit="1" customWidth="1"/>
    <col min="10754" max="10754" width="19" style="48" bestFit="1" customWidth="1"/>
    <col min="10755" max="10756" width="20.42578125" style="48" customWidth="1"/>
    <col min="10757" max="10757" width="21.28515625" style="48" customWidth="1"/>
    <col min="10758" max="10758" width="23.85546875" style="48" customWidth="1"/>
    <col min="10759" max="10759" width="20.5703125" style="48" customWidth="1"/>
    <col min="10760" max="10760" width="16.140625" style="48" bestFit="1" customWidth="1"/>
    <col min="10761" max="10761" width="18.140625" style="48" customWidth="1"/>
    <col min="10762" max="10762" width="15.85546875" style="48" customWidth="1"/>
    <col min="10763" max="10763" width="16" style="48" customWidth="1"/>
    <col min="10764" max="10764" width="18.140625" style="48" customWidth="1"/>
    <col min="10765" max="10765" width="18.140625" style="48" bestFit="1" customWidth="1"/>
    <col min="10766" max="11007" width="9.140625" style="48"/>
    <col min="11008" max="11008" width="8.28515625" style="48" bestFit="1" customWidth="1"/>
    <col min="11009" max="11009" width="7.28515625" style="48" bestFit="1" customWidth="1"/>
    <col min="11010" max="11010" width="19" style="48" bestFit="1" customWidth="1"/>
    <col min="11011" max="11012" width="20.42578125" style="48" customWidth="1"/>
    <col min="11013" max="11013" width="21.28515625" style="48" customWidth="1"/>
    <col min="11014" max="11014" width="23.85546875" style="48" customWidth="1"/>
    <col min="11015" max="11015" width="20.5703125" style="48" customWidth="1"/>
    <col min="11016" max="11016" width="16.140625" style="48" bestFit="1" customWidth="1"/>
    <col min="11017" max="11017" width="18.140625" style="48" customWidth="1"/>
    <col min="11018" max="11018" width="15.85546875" style="48" customWidth="1"/>
    <col min="11019" max="11019" width="16" style="48" customWidth="1"/>
    <col min="11020" max="11020" width="18.140625" style="48" customWidth="1"/>
    <col min="11021" max="11021" width="18.140625" style="48" bestFit="1" customWidth="1"/>
    <col min="11022" max="11263" width="9.140625" style="48"/>
    <col min="11264" max="11264" width="8.28515625" style="48" bestFit="1" customWidth="1"/>
    <col min="11265" max="11265" width="7.28515625" style="48" bestFit="1" customWidth="1"/>
    <col min="11266" max="11266" width="19" style="48" bestFit="1" customWidth="1"/>
    <col min="11267" max="11268" width="20.42578125" style="48" customWidth="1"/>
    <col min="11269" max="11269" width="21.28515625" style="48" customWidth="1"/>
    <col min="11270" max="11270" width="23.85546875" style="48" customWidth="1"/>
    <col min="11271" max="11271" width="20.5703125" style="48" customWidth="1"/>
    <col min="11272" max="11272" width="16.140625" style="48" bestFit="1" customWidth="1"/>
    <col min="11273" max="11273" width="18.140625" style="48" customWidth="1"/>
    <col min="11274" max="11274" width="15.85546875" style="48" customWidth="1"/>
    <col min="11275" max="11275" width="16" style="48" customWidth="1"/>
    <col min="11276" max="11276" width="18.140625" style="48" customWidth="1"/>
    <col min="11277" max="11277" width="18.140625" style="48" bestFit="1" customWidth="1"/>
    <col min="11278" max="11519" width="9.140625" style="48"/>
    <col min="11520" max="11520" width="8.28515625" style="48" bestFit="1" customWidth="1"/>
    <col min="11521" max="11521" width="7.28515625" style="48" bestFit="1" customWidth="1"/>
    <col min="11522" max="11522" width="19" style="48" bestFit="1" customWidth="1"/>
    <col min="11523" max="11524" width="20.42578125" style="48" customWidth="1"/>
    <col min="11525" max="11525" width="21.28515625" style="48" customWidth="1"/>
    <col min="11526" max="11526" width="23.85546875" style="48" customWidth="1"/>
    <col min="11527" max="11527" width="20.5703125" style="48" customWidth="1"/>
    <col min="11528" max="11528" width="16.140625" style="48" bestFit="1" customWidth="1"/>
    <col min="11529" max="11529" width="18.140625" style="48" customWidth="1"/>
    <col min="11530" max="11530" width="15.85546875" style="48" customWidth="1"/>
    <col min="11531" max="11531" width="16" style="48" customWidth="1"/>
    <col min="11532" max="11532" width="18.140625" style="48" customWidth="1"/>
    <col min="11533" max="11533" width="18.140625" style="48" bestFit="1" customWidth="1"/>
    <col min="11534" max="11775" width="9.140625" style="48"/>
    <col min="11776" max="11776" width="8.28515625" style="48" bestFit="1" customWidth="1"/>
    <col min="11777" max="11777" width="7.28515625" style="48" bestFit="1" customWidth="1"/>
    <col min="11778" max="11778" width="19" style="48" bestFit="1" customWidth="1"/>
    <col min="11779" max="11780" width="20.42578125" style="48" customWidth="1"/>
    <col min="11781" max="11781" width="21.28515625" style="48" customWidth="1"/>
    <col min="11782" max="11782" width="23.85546875" style="48" customWidth="1"/>
    <col min="11783" max="11783" width="20.5703125" style="48" customWidth="1"/>
    <col min="11784" max="11784" width="16.140625" style="48" bestFit="1" customWidth="1"/>
    <col min="11785" max="11785" width="18.140625" style="48" customWidth="1"/>
    <col min="11786" max="11786" width="15.85546875" style="48" customWidth="1"/>
    <col min="11787" max="11787" width="16" style="48" customWidth="1"/>
    <col min="11788" max="11788" width="18.140625" style="48" customWidth="1"/>
    <col min="11789" max="11789" width="18.140625" style="48" bestFit="1" customWidth="1"/>
    <col min="11790" max="12031" width="9.140625" style="48"/>
    <col min="12032" max="12032" width="8.28515625" style="48" bestFit="1" customWidth="1"/>
    <col min="12033" max="12033" width="7.28515625" style="48" bestFit="1" customWidth="1"/>
    <col min="12034" max="12034" width="19" style="48" bestFit="1" customWidth="1"/>
    <col min="12035" max="12036" width="20.42578125" style="48" customWidth="1"/>
    <col min="12037" max="12037" width="21.28515625" style="48" customWidth="1"/>
    <col min="12038" max="12038" width="23.85546875" style="48" customWidth="1"/>
    <col min="12039" max="12039" width="20.5703125" style="48" customWidth="1"/>
    <col min="12040" max="12040" width="16.140625" style="48" bestFit="1" customWidth="1"/>
    <col min="12041" max="12041" width="18.140625" style="48" customWidth="1"/>
    <col min="12042" max="12042" width="15.85546875" style="48" customWidth="1"/>
    <col min="12043" max="12043" width="16" style="48" customWidth="1"/>
    <col min="12044" max="12044" width="18.140625" style="48" customWidth="1"/>
    <col min="12045" max="12045" width="18.140625" style="48" bestFit="1" customWidth="1"/>
    <col min="12046" max="12287" width="9.140625" style="48"/>
    <col min="12288" max="12288" width="8.28515625" style="48" bestFit="1" customWidth="1"/>
    <col min="12289" max="12289" width="7.28515625" style="48" bestFit="1" customWidth="1"/>
    <col min="12290" max="12290" width="19" style="48" bestFit="1" customWidth="1"/>
    <col min="12291" max="12292" width="20.42578125" style="48" customWidth="1"/>
    <col min="12293" max="12293" width="21.28515625" style="48" customWidth="1"/>
    <col min="12294" max="12294" width="23.85546875" style="48" customWidth="1"/>
    <col min="12295" max="12295" width="20.5703125" style="48" customWidth="1"/>
    <col min="12296" max="12296" width="16.140625" style="48" bestFit="1" customWidth="1"/>
    <col min="12297" max="12297" width="18.140625" style="48" customWidth="1"/>
    <col min="12298" max="12298" width="15.85546875" style="48" customWidth="1"/>
    <col min="12299" max="12299" width="16" style="48" customWidth="1"/>
    <col min="12300" max="12300" width="18.140625" style="48" customWidth="1"/>
    <col min="12301" max="12301" width="18.140625" style="48" bestFit="1" customWidth="1"/>
    <col min="12302" max="12543" width="9.140625" style="48"/>
    <col min="12544" max="12544" width="8.28515625" style="48" bestFit="1" customWidth="1"/>
    <col min="12545" max="12545" width="7.28515625" style="48" bestFit="1" customWidth="1"/>
    <col min="12546" max="12546" width="19" style="48" bestFit="1" customWidth="1"/>
    <col min="12547" max="12548" width="20.42578125" style="48" customWidth="1"/>
    <col min="12549" max="12549" width="21.28515625" style="48" customWidth="1"/>
    <col min="12550" max="12550" width="23.85546875" style="48" customWidth="1"/>
    <col min="12551" max="12551" width="20.5703125" style="48" customWidth="1"/>
    <col min="12552" max="12552" width="16.140625" style="48" bestFit="1" customWidth="1"/>
    <col min="12553" max="12553" width="18.140625" style="48" customWidth="1"/>
    <col min="12554" max="12554" width="15.85546875" style="48" customWidth="1"/>
    <col min="12555" max="12555" width="16" style="48" customWidth="1"/>
    <col min="12556" max="12556" width="18.140625" style="48" customWidth="1"/>
    <col min="12557" max="12557" width="18.140625" style="48" bestFit="1" customWidth="1"/>
    <col min="12558" max="12799" width="9.140625" style="48"/>
    <col min="12800" max="12800" width="8.28515625" style="48" bestFit="1" customWidth="1"/>
    <col min="12801" max="12801" width="7.28515625" style="48" bestFit="1" customWidth="1"/>
    <col min="12802" max="12802" width="19" style="48" bestFit="1" customWidth="1"/>
    <col min="12803" max="12804" width="20.42578125" style="48" customWidth="1"/>
    <col min="12805" max="12805" width="21.28515625" style="48" customWidth="1"/>
    <col min="12806" max="12806" width="23.85546875" style="48" customWidth="1"/>
    <col min="12807" max="12807" width="20.5703125" style="48" customWidth="1"/>
    <col min="12808" max="12808" width="16.140625" style="48" bestFit="1" customWidth="1"/>
    <col min="12809" max="12809" width="18.140625" style="48" customWidth="1"/>
    <col min="12810" max="12810" width="15.85546875" style="48" customWidth="1"/>
    <col min="12811" max="12811" width="16" style="48" customWidth="1"/>
    <col min="12812" max="12812" width="18.140625" style="48" customWidth="1"/>
    <col min="12813" max="12813" width="18.140625" style="48" bestFit="1" customWidth="1"/>
    <col min="12814" max="13055" width="9.140625" style="48"/>
    <col min="13056" max="13056" width="8.28515625" style="48" bestFit="1" customWidth="1"/>
    <col min="13057" max="13057" width="7.28515625" style="48" bestFit="1" customWidth="1"/>
    <col min="13058" max="13058" width="19" style="48" bestFit="1" customWidth="1"/>
    <col min="13059" max="13060" width="20.42578125" style="48" customWidth="1"/>
    <col min="13061" max="13061" width="21.28515625" style="48" customWidth="1"/>
    <col min="13062" max="13062" width="23.85546875" style="48" customWidth="1"/>
    <col min="13063" max="13063" width="20.5703125" style="48" customWidth="1"/>
    <col min="13064" max="13064" width="16.140625" style="48" bestFit="1" customWidth="1"/>
    <col min="13065" max="13065" width="18.140625" style="48" customWidth="1"/>
    <col min="13066" max="13066" width="15.85546875" style="48" customWidth="1"/>
    <col min="13067" max="13067" width="16" style="48" customWidth="1"/>
    <col min="13068" max="13068" width="18.140625" style="48" customWidth="1"/>
    <col min="13069" max="13069" width="18.140625" style="48" bestFit="1" customWidth="1"/>
    <col min="13070" max="13311" width="9.140625" style="48"/>
    <col min="13312" max="13312" width="8.28515625" style="48" bestFit="1" customWidth="1"/>
    <col min="13313" max="13313" width="7.28515625" style="48" bestFit="1" customWidth="1"/>
    <col min="13314" max="13314" width="19" style="48" bestFit="1" customWidth="1"/>
    <col min="13315" max="13316" width="20.42578125" style="48" customWidth="1"/>
    <col min="13317" max="13317" width="21.28515625" style="48" customWidth="1"/>
    <col min="13318" max="13318" width="23.85546875" style="48" customWidth="1"/>
    <col min="13319" max="13319" width="20.5703125" style="48" customWidth="1"/>
    <col min="13320" max="13320" width="16.140625" style="48" bestFit="1" customWidth="1"/>
    <col min="13321" max="13321" width="18.140625" style="48" customWidth="1"/>
    <col min="13322" max="13322" width="15.85546875" style="48" customWidth="1"/>
    <col min="13323" max="13323" width="16" style="48" customWidth="1"/>
    <col min="13324" max="13324" width="18.140625" style="48" customWidth="1"/>
    <col min="13325" max="13325" width="18.140625" style="48" bestFit="1" customWidth="1"/>
    <col min="13326" max="13567" width="9.140625" style="48"/>
    <col min="13568" max="13568" width="8.28515625" style="48" bestFit="1" customWidth="1"/>
    <col min="13569" max="13569" width="7.28515625" style="48" bestFit="1" customWidth="1"/>
    <col min="13570" max="13570" width="19" style="48" bestFit="1" customWidth="1"/>
    <col min="13571" max="13572" width="20.42578125" style="48" customWidth="1"/>
    <col min="13573" max="13573" width="21.28515625" style="48" customWidth="1"/>
    <col min="13574" max="13574" width="23.85546875" style="48" customWidth="1"/>
    <col min="13575" max="13575" width="20.5703125" style="48" customWidth="1"/>
    <col min="13576" max="13576" width="16.140625" style="48" bestFit="1" customWidth="1"/>
    <col min="13577" max="13577" width="18.140625" style="48" customWidth="1"/>
    <col min="13578" max="13578" width="15.85546875" style="48" customWidth="1"/>
    <col min="13579" max="13579" width="16" style="48" customWidth="1"/>
    <col min="13580" max="13580" width="18.140625" style="48" customWidth="1"/>
    <col min="13581" max="13581" width="18.140625" style="48" bestFit="1" customWidth="1"/>
    <col min="13582" max="13823" width="9.140625" style="48"/>
    <col min="13824" max="13824" width="8.28515625" style="48" bestFit="1" customWidth="1"/>
    <col min="13825" max="13825" width="7.28515625" style="48" bestFit="1" customWidth="1"/>
    <col min="13826" max="13826" width="19" style="48" bestFit="1" customWidth="1"/>
    <col min="13827" max="13828" width="20.42578125" style="48" customWidth="1"/>
    <col min="13829" max="13829" width="21.28515625" style="48" customWidth="1"/>
    <col min="13830" max="13830" width="23.85546875" style="48" customWidth="1"/>
    <col min="13831" max="13831" width="20.5703125" style="48" customWidth="1"/>
    <col min="13832" max="13832" width="16.140625" style="48" bestFit="1" customWidth="1"/>
    <col min="13833" max="13833" width="18.140625" style="48" customWidth="1"/>
    <col min="13834" max="13834" width="15.85546875" style="48" customWidth="1"/>
    <col min="13835" max="13835" width="16" style="48" customWidth="1"/>
    <col min="13836" max="13836" width="18.140625" style="48" customWidth="1"/>
    <col min="13837" max="13837" width="18.140625" style="48" bestFit="1" customWidth="1"/>
    <col min="13838" max="14079" width="9.140625" style="48"/>
    <col min="14080" max="14080" width="8.28515625" style="48" bestFit="1" customWidth="1"/>
    <col min="14081" max="14081" width="7.28515625" style="48" bestFit="1" customWidth="1"/>
    <col min="14082" max="14082" width="19" style="48" bestFit="1" customWidth="1"/>
    <col min="14083" max="14084" width="20.42578125" style="48" customWidth="1"/>
    <col min="14085" max="14085" width="21.28515625" style="48" customWidth="1"/>
    <col min="14086" max="14086" width="23.85546875" style="48" customWidth="1"/>
    <col min="14087" max="14087" width="20.5703125" style="48" customWidth="1"/>
    <col min="14088" max="14088" width="16.140625" style="48" bestFit="1" customWidth="1"/>
    <col min="14089" max="14089" width="18.140625" style="48" customWidth="1"/>
    <col min="14090" max="14090" width="15.85546875" style="48" customWidth="1"/>
    <col min="14091" max="14091" width="16" style="48" customWidth="1"/>
    <col min="14092" max="14092" width="18.140625" style="48" customWidth="1"/>
    <col min="14093" max="14093" width="18.140625" style="48" bestFit="1" customWidth="1"/>
    <col min="14094" max="14335" width="9.140625" style="48"/>
    <col min="14336" max="14336" width="8.28515625" style="48" bestFit="1" customWidth="1"/>
    <col min="14337" max="14337" width="7.28515625" style="48" bestFit="1" customWidth="1"/>
    <col min="14338" max="14338" width="19" style="48" bestFit="1" customWidth="1"/>
    <col min="14339" max="14340" width="20.42578125" style="48" customWidth="1"/>
    <col min="14341" max="14341" width="21.28515625" style="48" customWidth="1"/>
    <col min="14342" max="14342" width="23.85546875" style="48" customWidth="1"/>
    <col min="14343" max="14343" width="20.5703125" style="48" customWidth="1"/>
    <col min="14344" max="14344" width="16.140625" style="48" bestFit="1" customWidth="1"/>
    <col min="14345" max="14345" width="18.140625" style="48" customWidth="1"/>
    <col min="14346" max="14346" width="15.85546875" style="48" customWidth="1"/>
    <col min="14347" max="14347" width="16" style="48" customWidth="1"/>
    <col min="14348" max="14348" width="18.140625" style="48" customWidth="1"/>
    <col min="14349" max="14349" width="18.140625" style="48" bestFit="1" customWidth="1"/>
    <col min="14350" max="14591" width="9.140625" style="48"/>
    <col min="14592" max="14592" width="8.28515625" style="48" bestFit="1" customWidth="1"/>
    <col min="14593" max="14593" width="7.28515625" style="48" bestFit="1" customWidth="1"/>
    <col min="14594" max="14594" width="19" style="48" bestFit="1" customWidth="1"/>
    <col min="14595" max="14596" width="20.42578125" style="48" customWidth="1"/>
    <col min="14597" max="14597" width="21.28515625" style="48" customWidth="1"/>
    <col min="14598" max="14598" width="23.85546875" style="48" customWidth="1"/>
    <col min="14599" max="14599" width="20.5703125" style="48" customWidth="1"/>
    <col min="14600" max="14600" width="16.140625" style="48" bestFit="1" customWidth="1"/>
    <col min="14601" max="14601" width="18.140625" style="48" customWidth="1"/>
    <col min="14602" max="14602" width="15.85546875" style="48" customWidth="1"/>
    <col min="14603" max="14603" width="16" style="48" customWidth="1"/>
    <col min="14604" max="14604" width="18.140625" style="48" customWidth="1"/>
    <col min="14605" max="14605" width="18.140625" style="48" bestFit="1" customWidth="1"/>
    <col min="14606" max="14847" width="9.140625" style="48"/>
    <col min="14848" max="14848" width="8.28515625" style="48" bestFit="1" customWidth="1"/>
    <col min="14849" max="14849" width="7.28515625" style="48" bestFit="1" customWidth="1"/>
    <col min="14850" max="14850" width="19" style="48" bestFit="1" customWidth="1"/>
    <col min="14851" max="14852" width="20.42578125" style="48" customWidth="1"/>
    <col min="14853" max="14853" width="21.28515625" style="48" customWidth="1"/>
    <col min="14854" max="14854" width="23.85546875" style="48" customWidth="1"/>
    <col min="14855" max="14855" width="20.5703125" style="48" customWidth="1"/>
    <col min="14856" max="14856" width="16.140625" style="48" bestFit="1" customWidth="1"/>
    <col min="14857" max="14857" width="18.140625" style="48" customWidth="1"/>
    <col min="14858" max="14858" width="15.85546875" style="48" customWidth="1"/>
    <col min="14859" max="14859" width="16" style="48" customWidth="1"/>
    <col min="14860" max="14860" width="18.140625" style="48" customWidth="1"/>
    <col min="14861" max="14861" width="18.140625" style="48" bestFit="1" customWidth="1"/>
    <col min="14862" max="15103" width="9.140625" style="48"/>
    <col min="15104" max="15104" width="8.28515625" style="48" bestFit="1" customWidth="1"/>
    <col min="15105" max="15105" width="7.28515625" style="48" bestFit="1" customWidth="1"/>
    <col min="15106" max="15106" width="19" style="48" bestFit="1" customWidth="1"/>
    <col min="15107" max="15108" width="20.42578125" style="48" customWidth="1"/>
    <col min="15109" max="15109" width="21.28515625" style="48" customWidth="1"/>
    <col min="15110" max="15110" width="23.85546875" style="48" customWidth="1"/>
    <col min="15111" max="15111" width="20.5703125" style="48" customWidth="1"/>
    <col min="15112" max="15112" width="16.140625" style="48" bestFit="1" customWidth="1"/>
    <col min="15113" max="15113" width="18.140625" style="48" customWidth="1"/>
    <col min="15114" max="15114" width="15.85546875" style="48" customWidth="1"/>
    <col min="15115" max="15115" width="16" style="48" customWidth="1"/>
    <col min="15116" max="15116" width="18.140625" style="48" customWidth="1"/>
    <col min="15117" max="15117" width="18.140625" style="48" bestFit="1" customWidth="1"/>
    <col min="15118" max="15359" width="9.140625" style="48"/>
    <col min="15360" max="15360" width="8.28515625" style="48" bestFit="1" customWidth="1"/>
    <col min="15361" max="15361" width="7.28515625" style="48" bestFit="1" customWidth="1"/>
    <col min="15362" max="15362" width="19" style="48" bestFit="1" customWidth="1"/>
    <col min="15363" max="15364" width="20.42578125" style="48" customWidth="1"/>
    <col min="15365" max="15365" width="21.28515625" style="48" customWidth="1"/>
    <col min="15366" max="15366" width="23.85546875" style="48" customWidth="1"/>
    <col min="15367" max="15367" width="20.5703125" style="48" customWidth="1"/>
    <col min="15368" max="15368" width="16.140625" style="48" bestFit="1" customWidth="1"/>
    <col min="15369" max="15369" width="18.140625" style="48" customWidth="1"/>
    <col min="15370" max="15370" width="15.85546875" style="48" customWidth="1"/>
    <col min="15371" max="15371" width="16" style="48" customWidth="1"/>
    <col min="15372" max="15372" width="18.140625" style="48" customWidth="1"/>
    <col min="15373" max="15373" width="18.140625" style="48" bestFit="1" customWidth="1"/>
    <col min="15374" max="15615" width="9.140625" style="48"/>
    <col min="15616" max="15616" width="8.28515625" style="48" bestFit="1" customWidth="1"/>
    <col min="15617" max="15617" width="7.28515625" style="48" bestFit="1" customWidth="1"/>
    <col min="15618" max="15618" width="19" style="48" bestFit="1" customWidth="1"/>
    <col min="15619" max="15620" width="20.42578125" style="48" customWidth="1"/>
    <col min="15621" max="15621" width="21.28515625" style="48" customWidth="1"/>
    <col min="15622" max="15622" width="23.85546875" style="48" customWidth="1"/>
    <col min="15623" max="15623" width="20.5703125" style="48" customWidth="1"/>
    <col min="15624" max="15624" width="16.140625" style="48" bestFit="1" customWidth="1"/>
    <col min="15625" max="15625" width="18.140625" style="48" customWidth="1"/>
    <col min="15626" max="15626" width="15.85546875" style="48" customWidth="1"/>
    <col min="15627" max="15627" width="16" style="48" customWidth="1"/>
    <col min="15628" max="15628" width="18.140625" style="48" customWidth="1"/>
    <col min="15629" max="15629" width="18.140625" style="48" bestFit="1" customWidth="1"/>
    <col min="15630" max="15871" width="9.140625" style="48"/>
    <col min="15872" max="15872" width="8.28515625" style="48" bestFit="1" customWidth="1"/>
    <col min="15873" max="15873" width="7.28515625" style="48" bestFit="1" customWidth="1"/>
    <col min="15874" max="15874" width="19" style="48" bestFit="1" customWidth="1"/>
    <col min="15875" max="15876" width="20.42578125" style="48" customWidth="1"/>
    <col min="15877" max="15877" width="21.28515625" style="48" customWidth="1"/>
    <col min="15878" max="15878" width="23.85546875" style="48" customWidth="1"/>
    <col min="15879" max="15879" width="20.5703125" style="48" customWidth="1"/>
    <col min="15880" max="15880" width="16.140625" style="48" bestFit="1" customWidth="1"/>
    <col min="15881" max="15881" width="18.140625" style="48" customWidth="1"/>
    <col min="15882" max="15882" width="15.85546875" style="48" customWidth="1"/>
    <col min="15883" max="15883" width="16" style="48" customWidth="1"/>
    <col min="15884" max="15884" width="18.140625" style="48" customWidth="1"/>
    <col min="15885" max="15885" width="18.140625" style="48" bestFit="1" customWidth="1"/>
    <col min="15886" max="16127" width="9.140625" style="48"/>
    <col min="16128" max="16128" width="8.28515625" style="48" bestFit="1" customWidth="1"/>
    <col min="16129" max="16129" width="7.28515625" style="48" bestFit="1" customWidth="1"/>
    <col min="16130" max="16130" width="19" style="48" bestFit="1" customWidth="1"/>
    <col min="16131" max="16132" width="20.42578125" style="48" customWidth="1"/>
    <col min="16133" max="16133" width="21.28515625" style="48" customWidth="1"/>
    <col min="16134" max="16134" width="23.85546875" style="48" customWidth="1"/>
    <col min="16135" max="16135" width="20.5703125" style="48" customWidth="1"/>
    <col min="16136" max="16136" width="16.140625" style="48" bestFit="1" customWidth="1"/>
    <col min="16137" max="16137" width="18.140625" style="48" customWidth="1"/>
    <col min="16138" max="16138" width="15.85546875" style="48" customWidth="1"/>
    <col min="16139" max="16139" width="16" style="48" customWidth="1"/>
    <col min="16140" max="16140" width="18.140625" style="48" customWidth="1"/>
    <col min="16141" max="16141" width="18.140625" style="48" bestFit="1" customWidth="1"/>
    <col min="16142" max="16384" width="9.140625" style="48"/>
  </cols>
  <sheetData>
    <row r="1" spans="1:70" ht="18.75" x14ac:dyDescent="0.3">
      <c r="A1" s="147" t="s">
        <v>141</v>
      </c>
      <c r="B1" s="147"/>
      <c r="C1" s="147"/>
      <c r="D1" s="147"/>
      <c r="E1" s="147"/>
      <c r="F1" s="147"/>
      <c r="G1" s="147"/>
      <c r="H1" s="8"/>
    </row>
    <row r="2" spans="1:70" s="96" customFormat="1" ht="68.25" x14ac:dyDescent="0.25">
      <c r="C2" s="96" t="s">
        <v>142</v>
      </c>
      <c r="D2" s="96" t="s">
        <v>143</v>
      </c>
      <c r="E2" s="96" t="s">
        <v>144</v>
      </c>
      <c r="F2" s="96" t="s">
        <v>145</v>
      </c>
      <c r="G2" s="97" t="s">
        <v>146</v>
      </c>
      <c r="H2" s="97" t="s">
        <v>147</v>
      </c>
      <c r="I2" s="98" t="s">
        <v>148</v>
      </c>
      <c r="J2" s="97" t="s">
        <v>149</v>
      </c>
      <c r="K2" s="97" t="s">
        <v>150</v>
      </c>
      <c r="L2" s="97" t="s">
        <v>151</v>
      </c>
      <c r="M2" s="97" t="s">
        <v>152</v>
      </c>
      <c r="N2" s="99" t="s">
        <v>153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</row>
    <row r="3" spans="1:70" x14ac:dyDescent="0.25">
      <c r="A3" s="101" t="s">
        <v>154</v>
      </c>
      <c r="B3" s="46" t="s">
        <v>53</v>
      </c>
      <c r="C3" s="12">
        <v>7015814.7121949997</v>
      </c>
      <c r="D3" s="12">
        <v>14245271.581300171</v>
      </c>
      <c r="E3" s="12">
        <v>7229456.8691051723</v>
      </c>
      <c r="F3" s="12">
        <v>21261086.293495178</v>
      </c>
      <c r="G3" s="12">
        <v>11808741.110671537</v>
      </c>
      <c r="H3" s="12">
        <v>2436530.4706286341</v>
      </c>
      <c r="I3" s="102" t="s">
        <v>155</v>
      </c>
      <c r="J3" s="12">
        <v>67.001616872504329</v>
      </c>
      <c r="K3" s="12">
        <v>82.895865082508664</v>
      </c>
      <c r="L3" s="12">
        <v>24.728467797837283</v>
      </c>
      <c r="M3" s="12">
        <v>-36.53627216086425</v>
      </c>
      <c r="N3" s="102" t="s">
        <v>155</v>
      </c>
    </row>
    <row r="4" spans="1:70" x14ac:dyDescent="0.25">
      <c r="A4" s="101" t="s">
        <v>156</v>
      </c>
      <c r="B4" s="46" t="s">
        <v>53</v>
      </c>
      <c r="C4" s="12">
        <f>C11+C12+C13+C14</f>
        <v>7374370.5471421592</v>
      </c>
      <c r="D4" s="12">
        <f>D11+D12+D13+D14</f>
        <v>16304041.158706555</v>
      </c>
      <c r="E4" s="12">
        <f>D4-C4</f>
        <v>8929670.6115643959</v>
      </c>
      <c r="F4" s="12">
        <f>C4+D4</f>
        <v>23678411.705848716</v>
      </c>
      <c r="G4" s="12">
        <f>G11+G12+G13+G14</f>
        <v>11891192.176217426</v>
      </c>
      <c r="H4" s="12">
        <f>H11+H12+H13+H14</f>
        <v>4412848.9824891295</v>
      </c>
      <c r="I4" s="102" t="s">
        <v>155</v>
      </c>
      <c r="J4" s="12">
        <f>D4/F4*100</f>
        <v>68.85614356759983</v>
      </c>
      <c r="K4" s="12">
        <f>G4/D4*100</f>
        <v>72.934017158484579</v>
      </c>
      <c r="L4" s="12">
        <f t="shared" ref="L4:M6" si="0">(C4-C3)/C3*100</f>
        <v>5.1106799374834129</v>
      </c>
      <c r="M4" s="12">
        <f t="shared" si="0"/>
        <v>14.452301352463786</v>
      </c>
      <c r="N4" s="102" t="s">
        <v>155</v>
      </c>
    </row>
    <row r="5" spans="1:70" x14ac:dyDescent="0.25">
      <c r="A5" s="101" t="s">
        <v>91</v>
      </c>
      <c r="B5" s="46" t="s">
        <v>53</v>
      </c>
      <c r="C5" s="12">
        <f>C15+C16+C17+C18</f>
        <v>6697965.9363650493</v>
      </c>
      <c r="D5" s="12">
        <f t="shared" ref="D5:I5" si="1">D15+D16+D17+D18</f>
        <v>9593041.9601759706</v>
      </c>
      <c r="E5" s="12">
        <f>D5-C5</f>
        <v>2895076.0238109212</v>
      </c>
      <c r="F5" s="12">
        <f>C5+D5</f>
        <v>16291007.89654102</v>
      </c>
      <c r="G5" s="12">
        <f t="shared" si="1"/>
        <v>6809540.2833806695</v>
      </c>
      <c r="H5" s="12">
        <f t="shared" si="1"/>
        <v>2783501.6767952996</v>
      </c>
      <c r="I5" s="12">
        <f t="shared" si="1"/>
        <v>1163323.7850859999</v>
      </c>
      <c r="J5" s="12">
        <f>D5/F5*100</f>
        <v>58.885503101455186</v>
      </c>
      <c r="K5" s="12">
        <f>G5/D5*100</f>
        <v>70.984160307537707</v>
      </c>
      <c r="L5" s="12">
        <f t="shared" si="0"/>
        <v>-9.1723708003694178</v>
      </c>
      <c r="M5" s="12">
        <f t="shared" si="0"/>
        <v>-41.161569289506055</v>
      </c>
      <c r="N5" s="102">
        <f>I5/D5*100</f>
        <v>12.126745509040392</v>
      </c>
    </row>
    <row r="6" spans="1:70" x14ac:dyDescent="0.25">
      <c r="A6" s="101" t="s">
        <v>157</v>
      </c>
      <c r="B6" s="46" t="s">
        <v>53</v>
      </c>
      <c r="C6" s="12">
        <f>SUM(C19:C22)</f>
        <v>8817557.7240077332</v>
      </c>
      <c r="D6" s="12">
        <f>SUM(D19:D22)</f>
        <v>8527430.9937481266</v>
      </c>
      <c r="E6" s="12">
        <f>D6-C6</f>
        <v>-290126.73025960661</v>
      </c>
      <c r="F6" s="12">
        <f>D6+C6</f>
        <v>17344988.717755862</v>
      </c>
      <c r="G6" s="12">
        <f>SUM(G19:G22)</f>
        <v>6996574.1951669501</v>
      </c>
      <c r="H6" s="12">
        <f>SUM(H19:H22)</f>
        <v>1530856.7985811769</v>
      </c>
      <c r="I6" s="12">
        <f>SUM(I19:I22)</f>
        <v>344370.06235811795</v>
      </c>
      <c r="J6" s="12">
        <f>D6/F6*100</f>
        <v>49.163658348296849</v>
      </c>
      <c r="K6" s="12">
        <f>G6/D6*100</f>
        <v>82.047854744253897</v>
      </c>
      <c r="L6" s="12">
        <f t="shared" si="0"/>
        <v>31.64530557157439</v>
      </c>
      <c r="M6" s="12">
        <f t="shared" si="0"/>
        <v>-11.10816538540708</v>
      </c>
      <c r="N6" s="102">
        <f>I6/D6*100</f>
        <v>4.0383799365904265</v>
      </c>
    </row>
    <row r="7" spans="1:70" x14ac:dyDescent="0.25">
      <c r="A7" s="101">
        <v>2013</v>
      </c>
      <c r="B7" s="46" t="s">
        <v>54</v>
      </c>
      <c r="C7" s="12">
        <v>1646744.0652959999</v>
      </c>
      <c r="D7" s="12">
        <v>3452132.8888739981</v>
      </c>
      <c r="E7" s="12">
        <v>1805388.823577998</v>
      </c>
      <c r="F7" s="12">
        <v>5098876.9541699979</v>
      </c>
      <c r="G7" s="12">
        <v>3030656.9553940976</v>
      </c>
      <c r="H7" s="12">
        <v>421475.93347990001</v>
      </c>
      <c r="I7" s="102" t="s">
        <v>155</v>
      </c>
      <c r="J7" s="12">
        <v>67.703788891213605</v>
      </c>
      <c r="K7" s="12">
        <v>87.790854319707961</v>
      </c>
      <c r="L7" s="12">
        <v>27.4</v>
      </c>
      <c r="M7" s="12">
        <v>-41.445301696668601</v>
      </c>
      <c r="N7" s="102" t="s">
        <v>155</v>
      </c>
    </row>
    <row r="8" spans="1:70" x14ac:dyDescent="0.25">
      <c r="A8" s="101"/>
      <c r="B8" s="46" t="s">
        <v>55</v>
      </c>
      <c r="C8" s="12">
        <v>1598237.9192730002</v>
      </c>
      <c r="D8" s="12">
        <v>3742907.8200064525</v>
      </c>
      <c r="E8" s="12">
        <v>2144669.9007334523</v>
      </c>
      <c r="F8" s="12">
        <v>5341145.7392794518</v>
      </c>
      <c r="G8" s="12">
        <v>2709433.4709216999</v>
      </c>
      <c r="H8" s="12">
        <v>1033474.349084752</v>
      </c>
      <c r="I8" s="102" t="s">
        <v>155</v>
      </c>
      <c r="J8" s="12">
        <v>70.076871194145511</v>
      </c>
      <c r="K8" s="12">
        <v>72.388463761766616</v>
      </c>
      <c r="L8" s="12">
        <v>-2.9455789181350838</v>
      </c>
      <c r="M8" s="12">
        <v>8.4230515015688781</v>
      </c>
      <c r="N8" s="102" t="s">
        <v>155</v>
      </c>
    </row>
    <row r="9" spans="1:70" x14ac:dyDescent="0.25">
      <c r="A9" s="101"/>
      <c r="B9" s="46" t="s">
        <v>56</v>
      </c>
      <c r="C9" s="12">
        <v>2084769.583747</v>
      </c>
      <c r="D9" s="12">
        <v>3573388.2029295517</v>
      </c>
      <c r="E9" s="12">
        <v>1488618.619182552</v>
      </c>
      <c r="F9" s="12">
        <v>5658157.7866765521</v>
      </c>
      <c r="G9" s="12">
        <v>3086975.8609839999</v>
      </c>
      <c r="H9" s="12">
        <v>486412.34194555203</v>
      </c>
      <c r="I9" s="102" t="s">
        <v>155</v>
      </c>
      <c r="J9" s="12">
        <v>63.15462271737853</v>
      </c>
      <c r="K9" s="12">
        <v>86.387923328711409</v>
      </c>
      <c r="L9" s="12">
        <v>30.441754547740373</v>
      </c>
      <c r="M9" s="12">
        <v>-4.5290887520871053</v>
      </c>
      <c r="N9" s="102" t="s">
        <v>155</v>
      </c>
    </row>
    <row r="10" spans="1:70" x14ac:dyDescent="0.25">
      <c r="A10" s="101"/>
      <c r="B10" s="46" t="s">
        <v>57</v>
      </c>
      <c r="C10" s="12">
        <v>1686063.1438789999</v>
      </c>
      <c r="D10" s="12">
        <v>3476842.6694901702</v>
      </c>
      <c r="E10" s="12">
        <v>1790779.5256111699</v>
      </c>
      <c r="F10" s="12">
        <v>5162905.8133691698</v>
      </c>
      <c r="G10" s="12">
        <v>2981674.8233717401</v>
      </c>
      <c r="H10" s="12">
        <v>495167.84611843002</v>
      </c>
      <c r="I10" s="102" t="s">
        <v>155</v>
      </c>
      <c r="J10" s="12">
        <v>67.342748350880314</v>
      </c>
      <c r="K10" s="12">
        <v>85.758117545449949</v>
      </c>
      <c r="L10" s="12">
        <v>-19.124724524779211</v>
      </c>
      <c r="M10" s="12">
        <v>-2.7017924713646124</v>
      </c>
      <c r="N10" s="102" t="s">
        <v>155</v>
      </c>
      <c r="O10" s="103"/>
    </row>
    <row r="11" spans="1:70" x14ac:dyDescent="0.25">
      <c r="A11" s="101" t="s">
        <v>156</v>
      </c>
      <c r="B11" s="46" t="s">
        <v>54</v>
      </c>
      <c r="C11" s="12">
        <v>1545444.5650675702</v>
      </c>
      <c r="D11" s="12">
        <v>3969478.6260109451</v>
      </c>
      <c r="E11" s="12">
        <v>2424034.0609433749</v>
      </c>
      <c r="F11" s="12">
        <v>5514923.1910785157</v>
      </c>
      <c r="G11" s="12">
        <v>3233613.4433736298</v>
      </c>
      <c r="H11" s="12">
        <v>735865.18263731513</v>
      </c>
      <c r="I11" s="102" t="s">
        <v>155</v>
      </c>
      <c r="J11" s="12">
        <v>71.977042806912806</v>
      </c>
      <c r="K11" s="12">
        <v>81.461918504476003</v>
      </c>
      <c r="L11" s="12">
        <v>-8.3400541267937882</v>
      </c>
      <c r="M11" s="12">
        <v>14.169060936916452</v>
      </c>
      <c r="N11" s="102" t="s">
        <v>155</v>
      </c>
    </row>
    <row r="12" spans="1:70" x14ac:dyDescent="0.25">
      <c r="A12" s="101"/>
      <c r="B12" s="46" t="s">
        <v>55</v>
      </c>
      <c r="C12" s="12">
        <v>1977237.8081547492</v>
      </c>
      <c r="D12" s="12">
        <v>4682155.7286211019</v>
      </c>
      <c r="E12" s="12">
        <v>2704917.9204663527</v>
      </c>
      <c r="F12" s="12">
        <v>6659393.5367758507</v>
      </c>
      <c r="G12" s="12">
        <v>3268760.5475543169</v>
      </c>
      <c r="H12" s="12">
        <v>1413395.1810667848</v>
      </c>
      <c r="I12" s="104">
        <v>726183.72761299997</v>
      </c>
      <c r="J12" s="12">
        <v>70.30904094741291</v>
      </c>
      <c r="K12" s="12">
        <v>69.813153107510345</v>
      </c>
      <c r="L12" s="12">
        <f>(C12-C11)/C11*100</f>
        <v>27.939743219990561</v>
      </c>
      <c r="M12" s="12">
        <v>17.953922158446005</v>
      </c>
      <c r="N12" s="102">
        <v>15.509602194006083</v>
      </c>
    </row>
    <row r="13" spans="1:70" x14ac:dyDescent="0.25">
      <c r="A13" s="101"/>
      <c r="B13" s="46" t="s">
        <v>56</v>
      </c>
      <c r="C13" s="12">
        <v>1820655.9413203401</v>
      </c>
      <c r="D13" s="12">
        <v>4697844.2847565096</v>
      </c>
      <c r="E13" s="12">
        <v>2877188.3434361694</v>
      </c>
      <c r="F13" s="12">
        <v>6518500.2260768497</v>
      </c>
      <c r="G13" s="51">
        <v>3149330.87462648</v>
      </c>
      <c r="H13" s="12">
        <v>1548513.4101300295</v>
      </c>
      <c r="I13" s="104">
        <v>140719.79999999999</v>
      </c>
      <c r="J13" s="12">
        <v>72.069404338793746</v>
      </c>
      <c r="K13" s="12">
        <v>67.037787626239094</v>
      </c>
      <c r="L13" s="12">
        <f t="shared" ref="L13:M59" si="2">(C13-C12)/C12*100</f>
        <v>-7.9192227757640632</v>
      </c>
      <c r="M13" s="12">
        <v>0.33507121601074852</v>
      </c>
      <c r="N13" s="102">
        <v>2.99541218206413</v>
      </c>
    </row>
    <row r="14" spans="1:70" x14ac:dyDescent="0.25">
      <c r="A14" s="101"/>
      <c r="B14" s="46" t="s">
        <v>57</v>
      </c>
      <c r="C14" s="12">
        <v>2031032.2325995001</v>
      </c>
      <c r="D14" s="12">
        <v>2954562.5193179999</v>
      </c>
      <c r="E14" s="12">
        <f>D14-C14</f>
        <v>923530.28671849985</v>
      </c>
      <c r="F14" s="12">
        <f>C14+D14</f>
        <v>4985594.7519175</v>
      </c>
      <c r="G14" s="51">
        <f>G44+G45+G46</f>
        <v>2239487.3106630002</v>
      </c>
      <c r="H14" s="12">
        <f>H44+H45+H46</f>
        <v>715075.20865499985</v>
      </c>
      <c r="I14" s="104">
        <f>I44+I45+I46</f>
        <v>252342.746079</v>
      </c>
      <c r="J14" s="12">
        <f t="shared" ref="J14:J18" si="3">D14/F14*100</f>
        <v>59.261987111600902</v>
      </c>
      <c r="K14" s="12">
        <f t="shared" ref="K14:K18" si="4">G14/D14*100</f>
        <v>75.797594263801187</v>
      </c>
      <c r="L14" s="12">
        <f t="shared" si="2"/>
        <v>11.554972386852786</v>
      </c>
      <c r="M14" s="12">
        <f t="shared" si="2"/>
        <v>-37.108121507881449</v>
      </c>
      <c r="N14" s="102">
        <f t="shared" ref="N14:N22" si="5">I14/D14*100</f>
        <v>8.5407820761649731</v>
      </c>
    </row>
    <row r="15" spans="1:70" x14ac:dyDescent="0.25">
      <c r="A15" s="101" t="s">
        <v>91</v>
      </c>
      <c r="B15" s="46" t="s">
        <v>54</v>
      </c>
      <c r="C15" s="12">
        <v>1727677.7007240001</v>
      </c>
      <c r="D15" s="12">
        <v>2665059.7546502999</v>
      </c>
      <c r="E15" s="12">
        <f>D15-C15</f>
        <v>937382.05392629979</v>
      </c>
      <c r="F15" s="12">
        <f>D15+C15</f>
        <v>4392737.4553743005</v>
      </c>
      <c r="G15" s="12">
        <v>1675223.1605923001</v>
      </c>
      <c r="H15" s="12">
        <f>D15-G15</f>
        <v>989836.59405799978</v>
      </c>
      <c r="I15" s="12">
        <f>SUM(I47:I49)</f>
        <v>352760.69439299998</v>
      </c>
      <c r="J15" s="12">
        <f t="shared" si="3"/>
        <v>60.669679937045387</v>
      </c>
      <c r="K15" s="12">
        <f t="shared" si="4"/>
        <v>62.858746700488787</v>
      </c>
      <c r="L15" s="12">
        <f t="shared" si="2"/>
        <v>-14.935978218683374</v>
      </c>
      <c r="M15" s="12">
        <f t="shared" si="2"/>
        <v>-9.7984985179642035</v>
      </c>
      <c r="N15" s="102">
        <f t="shared" si="5"/>
        <v>13.23650225018268</v>
      </c>
      <c r="O15" s="65"/>
    </row>
    <row r="16" spans="1:70" x14ac:dyDescent="0.25">
      <c r="A16" s="101"/>
      <c r="B16" s="46" t="s">
        <v>55</v>
      </c>
      <c r="C16" s="12">
        <f>SUM(C50:C52)</f>
        <v>1705675.8196669</v>
      </c>
      <c r="D16" s="12">
        <v>2653790.3404685999</v>
      </c>
      <c r="E16" s="12">
        <f t="shared" ref="E16:G16" si="6">SUM(E50:E52)</f>
        <v>948114.52080169984</v>
      </c>
      <c r="F16" s="12">
        <f t="shared" si="6"/>
        <v>4359466.1601355001</v>
      </c>
      <c r="G16" s="12">
        <f t="shared" si="6"/>
        <v>1984277.601396</v>
      </c>
      <c r="H16" s="12">
        <f>SUM(H50:H52)</f>
        <v>669512.7390725998</v>
      </c>
      <c r="I16" s="12">
        <f>I50+I51+I52</f>
        <v>366882.88178699999</v>
      </c>
      <c r="J16" s="12">
        <f t="shared" si="3"/>
        <v>60.874204386211247</v>
      </c>
      <c r="K16" s="12">
        <f t="shared" si="4"/>
        <v>74.771453160298307</v>
      </c>
      <c r="L16" s="12">
        <f t="shared" si="2"/>
        <v>-1.2734945324512805</v>
      </c>
      <c r="M16" s="12">
        <f t="shared" si="2"/>
        <v>-0.422857842569414</v>
      </c>
      <c r="N16" s="102">
        <f t="shared" si="5"/>
        <v>13.824863109653821</v>
      </c>
      <c r="O16" s="65"/>
    </row>
    <row r="17" spans="1:70" x14ac:dyDescent="0.25">
      <c r="A17" s="101"/>
      <c r="B17" s="46" t="s">
        <v>56</v>
      </c>
      <c r="C17" s="12">
        <f>SUM(C53:C55)</f>
        <v>1688226.9149839999</v>
      </c>
      <c r="D17" s="12">
        <f t="shared" ref="D17:I17" si="7">SUM(D53:D55)</f>
        <v>2333214.3030502</v>
      </c>
      <c r="E17" s="12">
        <f t="shared" si="7"/>
        <v>644987.38806620007</v>
      </c>
      <c r="F17" s="12">
        <f t="shared" si="7"/>
        <v>4021441.2180341994</v>
      </c>
      <c r="G17" s="12">
        <f t="shared" si="7"/>
        <v>1611493.153554</v>
      </c>
      <c r="H17" s="12">
        <f t="shared" si="7"/>
        <v>721721.14949619991</v>
      </c>
      <c r="I17" s="12">
        <f t="shared" si="7"/>
        <v>308696.031135</v>
      </c>
      <c r="J17" s="12">
        <f t="shared" si="3"/>
        <v>58.019356159848201</v>
      </c>
      <c r="K17" s="12">
        <f t="shared" si="4"/>
        <v>69.06751563486057</v>
      </c>
      <c r="L17" s="12">
        <f t="shared" si="2"/>
        <v>-1.0229906809787361</v>
      </c>
      <c r="M17" s="12">
        <f t="shared" si="2"/>
        <v>-12.079930826856254</v>
      </c>
      <c r="N17" s="102">
        <f t="shared" si="5"/>
        <v>13.230504833244128</v>
      </c>
      <c r="O17" s="65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</row>
    <row r="18" spans="1:70" x14ac:dyDescent="0.25">
      <c r="A18" s="101"/>
      <c r="B18" s="46" t="s">
        <v>57</v>
      </c>
      <c r="C18" s="12">
        <f>SUM(C56:C58)</f>
        <v>1576385.50099015</v>
      </c>
      <c r="D18" s="12">
        <f>SUM(D56:D58)</f>
        <v>1940977.5620068701</v>
      </c>
      <c r="E18" s="12">
        <f>D18-C18</f>
        <v>364592.06101672002</v>
      </c>
      <c r="F18" s="12">
        <f t="shared" ref="F18:I18" si="8">F56+F57+F58</f>
        <v>3517363.0629970203</v>
      </c>
      <c r="G18" s="12">
        <f t="shared" si="8"/>
        <v>1538546.3678383699</v>
      </c>
      <c r="H18" s="12">
        <f t="shared" si="8"/>
        <v>402431.19416850025</v>
      </c>
      <c r="I18" s="12">
        <f t="shared" si="8"/>
        <v>134984.17777099999</v>
      </c>
      <c r="J18" s="12">
        <f t="shared" si="3"/>
        <v>55.182747053499561</v>
      </c>
      <c r="K18" s="12">
        <f t="shared" si="4"/>
        <v>79.266571543856116</v>
      </c>
      <c r="L18" s="12">
        <f>(C18-C17)/C17*100</f>
        <v>-6.6247856257468722</v>
      </c>
      <c r="M18" s="12">
        <f t="shared" si="2"/>
        <v>-16.811003624080339</v>
      </c>
      <c r="N18" s="102">
        <f t="shared" si="5"/>
        <v>6.954442978281179</v>
      </c>
      <c r="O18" s="65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</row>
    <row r="19" spans="1:70" x14ac:dyDescent="0.25">
      <c r="A19" s="101" t="s">
        <v>157</v>
      </c>
      <c r="B19" s="46" t="s">
        <v>54</v>
      </c>
      <c r="C19" s="12">
        <f>SUM(C59:C61)</f>
        <v>1691201.3972231401</v>
      </c>
      <c r="D19" s="12">
        <f>SUM(D59:D61)</f>
        <v>1437868.000089372</v>
      </c>
      <c r="E19" s="12">
        <f>D19-C19</f>
        <v>-253333.39713376807</v>
      </c>
      <c r="F19" s="12">
        <f>D19+C19</f>
        <v>3129069.3973125122</v>
      </c>
      <c r="G19" s="12">
        <f>SUM(G59:G61)</f>
        <v>1128118.9367605001</v>
      </c>
      <c r="H19" s="12">
        <f>SUM(H59:H61)</f>
        <v>309749.06332887203</v>
      </c>
      <c r="I19" s="12">
        <f>SUM(I59:I61)</f>
        <v>77071.495259142015</v>
      </c>
      <c r="J19" s="12">
        <f>D19/F19*100</f>
        <v>45.95193706232034</v>
      </c>
      <c r="K19" s="12">
        <f>G19/D19*100</f>
        <v>78.457753889117825</v>
      </c>
      <c r="L19" s="12">
        <f>(C19-C18)/C18*100</f>
        <v>7.2834910090756724</v>
      </c>
      <c r="M19" s="12">
        <f>(D19-D18)/D18*100</f>
        <v>-25.920421326113058</v>
      </c>
      <c r="N19" s="102">
        <f t="shared" si="5"/>
        <v>5.3601231305204351</v>
      </c>
      <c r="O19" s="65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</row>
    <row r="20" spans="1:70" x14ac:dyDescent="0.25">
      <c r="A20" s="101"/>
      <c r="B20" s="46" t="s">
        <v>55</v>
      </c>
      <c r="C20" s="12">
        <f>SUM(C62:C64)</f>
        <v>2360163.8886197191</v>
      </c>
      <c r="D20" s="12">
        <f>SUM(D62:D64)</f>
        <v>1788035.9732298839</v>
      </c>
      <c r="E20" s="12">
        <f>D20-C20</f>
        <v>-572127.91538983514</v>
      </c>
      <c r="F20" s="12">
        <f>D20+C20</f>
        <v>4148199.8618496032</v>
      </c>
      <c r="G20" s="12">
        <f>SUM(G62:G64)</f>
        <v>1485562.6743455001</v>
      </c>
      <c r="H20" s="12">
        <f>SUM(H62:H64)</f>
        <v>302473.29888438404</v>
      </c>
      <c r="I20" s="12">
        <f>SUM(I62:I64)</f>
        <v>62681.872014075008</v>
      </c>
      <c r="J20" s="12">
        <f t="shared" ref="J20:J22" si="9">D20/F20*100</f>
        <v>43.103901277134533</v>
      </c>
      <c r="K20" s="12">
        <f t="shared" ref="K20:K22" si="10">G20/D20*100</f>
        <v>83.083489179582884</v>
      </c>
      <c r="L20" s="12">
        <f t="shared" ref="L20:M22" si="11">(C20-C19)/C19*100</f>
        <v>39.555459952609937</v>
      </c>
      <c r="M20" s="12">
        <f t="shared" si="11"/>
        <v>24.353276734633976</v>
      </c>
      <c r="N20" s="102">
        <f t="shared" si="5"/>
        <v>3.5056270093295336</v>
      </c>
      <c r="O20" s="65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</row>
    <row r="21" spans="1:70" x14ac:dyDescent="0.25">
      <c r="A21" s="101"/>
      <c r="B21" s="46" t="s">
        <v>56</v>
      </c>
      <c r="C21" s="12">
        <f>SUM(C65:C67)</f>
        <v>2458555.9570185901</v>
      </c>
      <c r="D21" s="12">
        <f>SUM(D65:D67)</f>
        <v>2322591.432739622</v>
      </c>
      <c r="E21" s="12">
        <f>D21-C21</f>
        <v>-135964.52427896811</v>
      </c>
      <c r="F21" s="12">
        <f>D21+C21</f>
        <v>4781147.3897582125</v>
      </c>
      <c r="G21" s="12">
        <f>SUM(G65:G67)</f>
        <v>1957527.76217816</v>
      </c>
      <c r="H21" s="12">
        <f>SUM(H65:H67)</f>
        <v>365063.67056146194</v>
      </c>
      <c r="I21" s="12">
        <f>SUM(I65:I67)</f>
        <v>75065.524821323008</v>
      </c>
      <c r="J21" s="12">
        <f t="shared" si="9"/>
        <v>48.578118250754819</v>
      </c>
      <c r="K21" s="12">
        <f t="shared" si="10"/>
        <v>84.28205385521251</v>
      </c>
      <c r="L21" s="12">
        <f t="shared" si="11"/>
        <v>4.1688659365266814</v>
      </c>
      <c r="M21" s="12">
        <f t="shared" si="11"/>
        <v>29.896236290152721</v>
      </c>
      <c r="N21" s="102">
        <f t="shared" si="5"/>
        <v>3.2319728628628912</v>
      </c>
      <c r="O21" s="65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</row>
    <row r="22" spans="1:70" x14ac:dyDescent="0.25">
      <c r="A22" s="101"/>
      <c r="B22" s="46" t="s">
        <v>57</v>
      </c>
      <c r="C22" s="12">
        <f>SUM(C68:C70)</f>
        <v>2307636.4811462839</v>
      </c>
      <c r="D22" s="12">
        <f>SUM(D68:D70)</f>
        <v>2978935.5876892488</v>
      </c>
      <c r="E22" s="12">
        <f>D22-C22</f>
        <v>671299.10654296493</v>
      </c>
      <c r="F22" s="12">
        <f>D22+C22</f>
        <v>5286572.0688355323</v>
      </c>
      <c r="G22" s="12">
        <f>SUM(G68:G70)</f>
        <v>2425364.82188279</v>
      </c>
      <c r="H22" s="12">
        <f>SUM(H68:H70)</f>
        <v>553570.76580645901</v>
      </c>
      <c r="I22" s="12">
        <f>SUM(I68:I70)</f>
        <v>129551.17026357794</v>
      </c>
      <c r="J22" s="12">
        <f t="shared" si="9"/>
        <v>56.349096331253001</v>
      </c>
      <c r="K22" s="12">
        <f t="shared" si="10"/>
        <v>81.417162287961318</v>
      </c>
      <c r="L22" s="12">
        <f t="shared" si="11"/>
        <v>-6.1385414247524892</v>
      </c>
      <c r="M22" s="12">
        <f t="shared" si="11"/>
        <v>28.259130973174802</v>
      </c>
      <c r="N22" s="102">
        <f t="shared" si="5"/>
        <v>4.348908073036597</v>
      </c>
      <c r="O22" s="65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</row>
    <row r="23" spans="1:70" x14ac:dyDescent="0.25">
      <c r="A23" s="101">
        <v>2013</v>
      </c>
      <c r="B23" s="46" t="s">
        <v>58</v>
      </c>
      <c r="C23" s="12">
        <v>598714.99317799998</v>
      </c>
      <c r="D23" s="12">
        <v>1357779.743210444</v>
      </c>
      <c r="E23" s="12">
        <v>759064.75003244402</v>
      </c>
      <c r="F23" s="12">
        <v>1956494.736388444</v>
      </c>
      <c r="G23" s="12">
        <v>1049222.851415752</v>
      </c>
      <c r="H23" s="12">
        <v>308556.89179469203</v>
      </c>
      <c r="I23" s="102" t="s">
        <v>155</v>
      </c>
      <c r="J23" s="12">
        <v>69.398589117434213</v>
      </c>
      <c r="K23" s="12">
        <v>77.274893565202618</v>
      </c>
      <c r="L23" s="12">
        <v>38.5</v>
      </c>
      <c r="M23" s="12">
        <v>-33.972928379576473</v>
      </c>
      <c r="N23" s="102">
        <v>0</v>
      </c>
      <c r="O23" s="103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</row>
    <row r="24" spans="1:70" x14ac:dyDescent="0.25">
      <c r="A24" s="101"/>
      <c r="B24" s="46" t="s">
        <v>59</v>
      </c>
      <c r="C24" s="12">
        <v>608153.47934199998</v>
      </c>
      <c r="D24" s="12">
        <v>967471.68148799997</v>
      </c>
      <c r="E24" s="12">
        <v>359318.202146</v>
      </c>
      <c r="F24" s="12">
        <v>1575625.1608299999</v>
      </c>
      <c r="G24" s="12">
        <v>905550.83085699996</v>
      </c>
      <c r="H24" s="12">
        <v>61920.850631000008</v>
      </c>
      <c r="I24" s="102" t="s">
        <v>155</v>
      </c>
      <c r="J24" s="12">
        <v>61.402401125554505</v>
      </c>
      <c r="K24" s="12">
        <v>93.599724744835527</v>
      </c>
      <c r="L24" s="12">
        <f t="shared" si="2"/>
        <v>1.576457291289832</v>
      </c>
      <c r="M24" s="12">
        <v>-28.734138353419866</v>
      </c>
      <c r="N24" s="102">
        <v>0</v>
      </c>
      <c r="O24" s="103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</row>
    <row r="25" spans="1:70" x14ac:dyDescent="0.25">
      <c r="A25" s="101"/>
      <c r="B25" s="46" t="s">
        <v>60</v>
      </c>
      <c r="C25" s="12">
        <v>439875.59277599998</v>
      </c>
      <c r="D25" s="12">
        <v>1126881.464175554</v>
      </c>
      <c r="E25" s="12">
        <v>687005.87139955396</v>
      </c>
      <c r="F25" s="12">
        <v>1566757.056951554</v>
      </c>
      <c r="G25" s="12">
        <v>1075883.273121346</v>
      </c>
      <c r="H25" s="12">
        <v>50998.191054207971</v>
      </c>
      <c r="I25" s="102" t="s">
        <v>155</v>
      </c>
      <c r="J25" s="12">
        <v>71.924454348278616</v>
      </c>
      <c r="K25" s="12">
        <v>95.47439613877053</v>
      </c>
      <c r="L25" s="12">
        <f t="shared" si="2"/>
        <v>-27.670299074514972</v>
      </c>
      <c r="M25" s="12">
        <v>16.5</v>
      </c>
      <c r="N25" s="102">
        <v>0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</row>
    <row r="26" spans="1:70" x14ac:dyDescent="0.25">
      <c r="A26" s="101"/>
      <c r="B26" s="46" t="s">
        <v>61</v>
      </c>
      <c r="C26" s="12">
        <v>544174.77870499995</v>
      </c>
      <c r="D26" s="12">
        <v>1321531.8987329742</v>
      </c>
      <c r="E26" s="12">
        <v>777357.12002797425</v>
      </c>
      <c r="F26" s="12">
        <v>1865706.6774379741</v>
      </c>
      <c r="G26" s="12">
        <v>978160.47573599999</v>
      </c>
      <c r="H26" s="12">
        <v>343371.4229969742</v>
      </c>
      <c r="I26" s="102" t="s">
        <v>155</v>
      </c>
      <c r="J26" s="12">
        <v>70.8327795957577</v>
      </c>
      <c r="K26" s="12">
        <v>74.01716724914597</v>
      </c>
      <c r="L26" s="12">
        <f t="shared" si="2"/>
        <v>23.711064592327304</v>
      </c>
      <c r="M26" s="12">
        <v>17.273372643486496</v>
      </c>
      <c r="N26" s="102">
        <v>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</row>
    <row r="27" spans="1:70" x14ac:dyDescent="0.25">
      <c r="A27" s="101"/>
      <c r="B27" s="46" t="s">
        <v>62</v>
      </c>
      <c r="C27" s="12">
        <v>516280.28673699999</v>
      </c>
      <c r="D27" s="12">
        <v>1476883.0233388559</v>
      </c>
      <c r="E27" s="12">
        <v>960602.73660185596</v>
      </c>
      <c r="F27" s="12">
        <v>1993163.3100758558</v>
      </c>
      <c r="G27" s="12">
        <v>920615.35579369997</v>
      </c>
      <c r="H27" s="12">
        <v>556267.66754515597</v>
      </c>
      <c r="I27" s="102" t="s">
        <v>155</v>
      </c>
      <c r="J27" s="12">
        <v>74.097441783766769</v>
      </c>
      <c r="K27" s="12">
        <v>62.335021883616982</v>
      </c>
      <c r="L27" s="12">
        <f t="shared" si="2"/>
        <v>-5.1260170554728539</v>
      </c>
      <c r="M27" s="12">
        <v>11.755382125457999</v>
      </c>
      <c r="N27" s="102">
        <v>0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</row>
    <row r="28" spans="1:70" x14ac:dyDescent="0.25">
      <c r="A28" s="101"/>
      <c r="B28" s="46" t="s">
        <v>63</v>
      </c>
      <c r="C28" s="12">
        <v>537782.85383100004</v>
      </c>
      <c r="D28" s="12">
        <v>944492.89793462201</v>
      </c>
      <c r="E28" s="12">
        <v>406710.04410362185</v>
      </c>
      <c r="F28" s="12">
        <v>1482275.7517656218</v>
      </c>
      <c r="G28" s="12">
        <v>810657.63939200004</v>
      </c>
      <c r="H28" s="12">
        <v>133835.25854262186</v>
      </c>
      <c r="I28" s="102" t="s">
        <v>155</v>
      </c>
      <c r="J28" s="12">
        <v>63.719108729234989</v>
      </c>
      <c r="K28" s="12">
        <v>85.829934895721578</v>
      </c>
      <c r="L28" s="12">
        <f t="shared" si="2"/>
        <v>4.1649018268547122</v>
      </c>
      <c r="M28" s="12">
        <v>-36.048225688222466</v>
      </c>
      <c r="N28" s="102">
        <v>0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</row>
    <row r="29" spans="1:70" x14ac:dyDescent="0.25">
      <c r="A29" s="101"/>
      <c r="B29" s="46" t="s">
        <v>64</v>
      </c>
      <c r="C29" s="12">
        <v>882784.57105000003</v>
      </c>
      <c r="D29" s="12">
        <v>1129650.9289830949</v>
      </c>
      <c r="E29" s="12">
        <v>246866.35793309484</v>
      </c>
      <c r="F29" s="12">
        <v>2012435.500033095</v>
      </c>
      <c r="G29" s="12">
        <v>999701.66613000003</v>
      </c>
      <c r="H29" s="12">
        <v>129949.26285309484</v>
      </c>
      <c r="I29" s="102" t="s">
        <v>155</v>
      </c>
      <c r="J29" s="12">
        <v>56.133522240316147</v>
      </c>
      <c r="K29" s="12">
        <v>88.496511663999215</v>
      </c>
      <c r="L29" s="12">
        <f t="shared" si="2"/>
        <v>64.152606346839363</v>
      </c>
      <c r="M29" s="12">
        <v>19.603962237658834</v>
      </c>
      <c r="N29" s="102">
        <v>0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</row>
    <row r="30" spans="1:70" x14ac:dyDescent="0.25">
      <c r="A30" s="101"/>
      <c r="B30" s="46" t="s">
        <v>65</v>
      </c>
      <c r="C30" s="12">
        <v>668275.58481999999</v>
      </c>
      <c r="D30" s="12">
        <v>1287600.3226796889</v>
      </c>
      <c r="E30" s="12">
        <v>619324.73785968893</v>
      </c>
      <c r="F30" s="12">
        <v>1955875.9074996889</v>
      </c>
      <c r="G30" s="12">
        <v>1104588.9713999999</v>
      </c>
      <c r="H30" s="12">
        <v>183011.351279689</v>
      </c>
      <c r="I30" s="102" t="s">
        <v>155</v>
      </c>
      <c r="J30" s="12">
        <v>65.832413894074904</v>
      </c>
      <c r="K30" s="12">
        <v>85.786633627210108</v>
      </c>
      <c r="L30" s="12">
        <f t="shared" si="2"/>
        <v>-24.299131777400589</v>
      </c>
      <c r="M30" s="12">
        <v>13.982141708038881</v>
      </c>
      <c r="N30" s="102">
        <v>0</v>
      </c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</row>
    <row r="31" spans="1:70" x14ac:dyDescent="0.25">
      <c r="A31" s="101"/>
      <c r="B31" s="46" t="s">
        <v>66</v>
      </c>
      <c r="C31" s="12">
        <v>533709.42787699995</v>
      </c>
      <c r="D31" s="12">
        <v>1156136.95126677</v>
      </c>
      <c r="E31" s="12">
        <v>622427.5233897682</v>
      </c>
      <c r="F31" s="12">
        <v>1689846.379143768</v>
      </c>
      <c r="G31" s="12">
        <v>982685.22345399996</v>
      </c>
      <c r="H31" s="12">
        <v>173451.72781276819</v>
      </c>
      <c r="I31" s="102" t="s">
        <v>155</v>
      </c>
      <c r="J31" s="12">
        <v>68.416689560418732</v>
      </c>
      <c r="K31" s="12">
        <v>84.997302644576948</v>
      </c>
      <c r="L31" s="12">
        <f t="shared" si="2"/>
        <v>-20.136326988400366</v>
      </c>
      <c r="M31" s="12">
        <v>-10.209951729378702</v>
      </c>
      <c r="N31" s="102">
        <v>0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</row>
    <row r="32" spans="1:70" x14ac:dyDescent="0.25">
      <c r="A32" s="101"/>
      <c r="B32" s="46" t="s">
        <v>67</v>
      </c>
      <c r="C32" s="12">
        <v>537068.86146199994</v>
      </c>
      <c r="D32" s="12">
        <v>1085433.88742252</v>
      </c>
      <c r="E32" s="12">
        <v>548365.02596052003</v>
      </c>
      <c r="F32" s="12">
        <v>1622502.74888452</v>
      </c>
      <c r="G32" s="12">
        <v>993457.94953383994</v>
      </c>
      <c r="H32" s="12">
        <v>91975.937888680026</v>
      </c>
      <c r="I32" s="102" t="s">
        <v>155</v>
      </c>
      <c r="J32" s="12">
        <v>66.898739504063215</v>
      </c>
      <c r="K32" s="12">
        <v>91.526343616644695</v>
      </c>
      <c r="L32" s="12">
        <f t="shared" si="2"/>
        <v>0.62944992340930039</v>
      </c>
      <c r="M32" s="12">
        <v>-6.1154574954791912</v>
      </c>
      <c r="N32" s="102">
        <v>0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</row>
    <row r="33" spans="1:70" x14ac:dyDescent="0.25">
      <c r="A33" s="101"/>
      <c r="B33" s="46" t="s">
        <v>68</v>
      </c>
      <c r="C33" s="12">
        <v>580354.86710999999</v>
      </c>
      <c r="D33" s="12">
        <v>1204079.73981843</v>
      </c>
      <c r="E33" s="12">
        <v>623724.87270843005</v>
      </c>
      <c r="F33" s="12">
        <v>1784434.60692843</v>
      </c>
      <c r="G33" s="12">
        <v>992071.98558568</v>
      </c>
      <c r="H33" s="12">
        <v>212007.75423275004</v>
      </c>
      <c r="I33" s="102" t="s">
        <v>155</v>
      </c>
      <c r="J33" s="12">
        <v>67.47682067716832</v>
      </c>
      <c r="K33" s="12">
        <v>82.392548664200604</v>
      </c>
      <c r="L33" s="12">
        <f t="shared" si="2"/>
        <v>8.0596751653349639</v>
      </c>
      <c r="M33" s="12">
        <v>10.930730445282805</v>
      </c>
      <c r="N33" s="102">
        <v>0</v>
      </c>
    </row>
    <row r="34" spans="1:70" x14ac:dyDescent="0.25">
      <c r="A34" s="101"/>
      <c r="B34" s="46" t="s">
        <v>69</v>
      </c>
      <c r="C34" s="12">
        <v>568639.41530700005</v>
      </c>
      <c r="D34" s="12">
        <v>1187329.04224922</v>
      </c>
      <c r="E34" s="12">
        <v>618689.62694221991</v>
      </c>
      <c r="F34" s="12">
        <v>1755968.45755622</v>
      </c>
      <c r="G34" s="12">
        <v>996144.88825222</v>
      </c>
      <c r="H34" s="12">
        <v>191184.15399699996</v>
      </c>
      <c r="I34" s="102" t="s">
        <v>155</v>
      </c>
      <c r="J34" s="12">
        <v>67.616763680460693</v>
      </c>
      <c r="K34" s="12">
        <v>83.897963648321976</v>
      </c>
      <c r="L34" s="12">
        <f t="shared" si="2"/>
        <v>-2.0186703803036097</v>
      </c>
      <c r="M34" s="12">
        <v>-1.3911618155568277</v>
      </c>
      <c r="N34" s="102">
        <v>0</v>
      </c>
    </row>
    <row r="35" spans="1:70" x14ac:dyDescent="0.25">
      <c r="A35" s="101" t="s">
        <v>156</v>
      </c>
      <c r="B35" s="46" t="s">
        <v>58</v>
      </c>
      <c r="C35" s="12">
        <v>533370.07293745002</v>
      </c>
      <c r="D35" s="12">
        <v>1422423.8545070291</v>
      </c>
      <c r="E35" s="12">
        <v>889053.78156957903</v>
      </c>
      <c r="F35" s="12">
        <v>1955793.927444479</v>
      </c>
      <c r="G35" s="12">
        <v>1093545.76277309</v>
      </c>
      <c r="H35" s="12">
        <v>328878.09173393901</v>
      </c>
      <c r="I35" s="102" t="s">
        <v>155</v>
      </c>
      <c r="J35" s="12">
        <v>72.728718222661968</v>
      </c>
      <c r="K35" s="12">
        <v>76.879037096300763</v>
      </c>
      <c r="L35" s="12">
        <f t="shared" si="2"/>
        <v>-6.2024090170584865</v>
      </c>
      <c r="M35" s="12">
        <v>19.800308414292346</v>
      </c>
      <c r="N35" s="102">
        <v>0</v>
      </c>
    </row>
    <row r="36" spans="1:70" x14ac:dyDescent="0.25">
      <c r="A36" s="101"/>
      <c r="B36" s="46" t="s">
        <v>59</v>
      </c>
      <c r="C36" s="12">
        <v>487553.32098740997</v>
      </c>
      <c r="D36" s="12">
        <v>1263067.653965655</v>
      </c>
      <c r="E36" s="12">
        <v>775514.3329782451</v>
      </c>
      <c r="F36" s="12">
        <v>1750620.9749530649</v>
      </c>
      <c r="G36" s="12">
        <v>1108219.3784492</v>
      </c>
      <c r="H36" s="12">
        <v>154848.27551645506</v>
      </c>
      <c r="I36" s="102" t="s">
        <v>155</v>
      </c>
      <c r="J36" s="12">
        <v>72.1496927111546</v>
      </c>
      <c r="K36" s="12">
        <v>87.740302347995552</v>
      </c>
      <c r="L36" s="12">
        <f t="shared" si="2"/>
        <v>-8.5900492499910328</v>
      </c>
      <c r="M36" s="12">
        <v>-11.203144550511084</v>
      </c>
      <c r="N36" s="102">
        <v>0</v>
      </c>
    </row>
    <row r="37" spans="1:70" x14ac:dyDescent="0.25">
      <c r="A37" s="101"/>
      <c r="B37" s="46" t="s">
        <v>60</v>
      </c>
      <c r="C37" s="12">
        <v>524521.17114271002</v>
      </c>
      <c r="D37" s="12">
        <v>1283987.117538261</v>
      </c>
      <c r="E37" s="12">
        <v>759465.94639555097</v>
      </c>
      <c r="F37" s="12">
        <v>1808508.2886809711</v>
      </c>
      <c r="G37" s="12">
        <v>1031848.3021513399</v>
      </c>
      <c r="H37" s="12">
        <v>252138.81538692105</v>
      </c>
      <c r="I37" s="102" t="s">
        <v>155</v>
      </c>
      <c r="J37" s="12">
        <v>70.997026973801283</v>
      </c>
      <c r="K37" s="12">
        <v>80.36282358733186</v>
      </c>
      <c r="L37" s="12">
        <f t="shared" si="2"/>
        <v>7.5823194231210396</v>
      </c>
      <c r="M37" s="12">
        <v>1.6562425224749546</v>
      </c>
      <c r="N37" s="102">
        <v>0</v>
      </c>
    </row>
    <row r="38" spans="1:70" x14ac:dyDescent="0.25">
      <c r="A38" s="101"/>
      <c r="B38" s="46" t="s">
        <v>61</v>
      </c>
      <c r="C38" s="8">
        <v>730739.54194600903</v>
      </c>
      <c r="D38" s="8">
        <v>1512888.3213801079</v>
      </c>
      <c r="E38" s="8">
        <v>782148.77943409886</v>
      </c>
      <c r="F38" s="12">
        <v>2243627.8633261169</v>
      </c>
      <c r="G38" s="12">
        <v>1115864.773070564</v>
      </c>
      <c r="H38" s="12">
        <v>397023.54830954387</v>
      </c>
      <c r="I38" s="104">
        <v>285003.27535499999</v>
      </c>
      <c r="J38" s="12">
        <v>67.430448075167533</v>
      </c>
      <c r="K38" s="12">
        <v>73.757246804088922</v>
      </c>
      <c r="L38" s="12">
        <f t="shared" si="2"/>
        <v>39.315547617274689</v>
      </c>
      <c r="M38" s="12">
        <v>17.827375424195097</v>
      </c>
      <c r="N38" s="105">
        <f t="shared" ref="N38:N70" si="12">I38/D38*100</f>
        <v>18.838355173170374</v>
      </c>
    </row>
    <row r="39" spans="1:70" x14ac:dyDescent="0.25">
      <c r="A39" s="101"/>
      <c r="B39" s="46" t="s">
        <v>62</v>
      </c>
      <c r="C39" s="8">
        <v>678090.39038353798</v>
      </c>
      <c r="D39" s="8">
        <v>1589360.803948917</v>
      </c>
      <c r="E39" s="8">
        <v>911270.41356537899</v>
      </c>
      <c r="F39" s="12">
        <v>2267451.1943324548</v>
      </c>
      <c r="G39" s="12">
        <v>1073315.9755474699</v>
      </c>
      <c r="H39" s="12">
        <v>516044.82840144704</v>
      </c>
      <c r="I39" s="104">
        <v>218825.33371899999</v>
      </c>
      <c r="J39" s="12">
        <v>70.094598195610999</v>
      </c>
      <c r="K39" s="12">
        <v>67.531297668893998</v>
      </c>
      <c r="L39" s="12">
        <f t="shared" si="2"/>
        <v>-7.2049134527827503</v>
      </c>
      <c r="M39" s="12">
        <v>5.0547341458124606</v>
      </c>
      <c r="N39" s="105">
        <f t="shared" si="12"/>
        <v>13.76813453404084</v>
      </c>
    </row>
    <row r="40" spans="1:70" x14ac:dyDescent="0.25">
      <c r="A40" s="101"/>
      <c r="B40" s="46" t="s">
        <v>63</v>
      </c>
      <c r="C40" s="8">
        <v>568407.87582520198</v>
      </c>
      <c r="D40" s="8">
        <v>1579906.6032920768</v>
      </c>
      <c r="E40" s="8">
        <v>1011498.7274668749</v>
      </c>
      <c r="F40" s="12">
        <v>2148314.4791172789</v>
      </c>
      <c r="G40" s="12">
        <v>1079579.798936283</v>
      </c>
      <c r="H40" s="12">
        <v>500326.80435579387</v>
      </c>
      <c r="I40" s="104">
        <v>222355.11853899999</v>
      </c>
      <c r="J40" s="12">
        <v>73.541682032569312</v>
      </c>
      <c r="K40" s="12">
        <v>68.331874598583568</v>
      </c>
      <c r="L40" s="12">
        <f t="shared" si="2"/>
        <v>-16.175205564600013</v>
      </c>
      <c r="M40" s="12">
        <v>-0.59484294776555657</v>
      </c>
      <c r="N40" s="105">
        <f t="shared" si="12"/>
        <v>14.073940704828694</v>
      </c>
    </row>
    <row r="41" spans="1:70" x14ac:dyDescent="0.25">
      <c r="A41" s="101"/>
      <c r="B41" s="46" t="s">
        <v>64</v>
      </c>
      <c r="C41" s="8">
        <v>673988.08695637004</v>
      </c>
      <c r="D41" s="8">
        <v>1290315.83211688</v>
      </c>
      <c r="E41" s="8">
        <v>616327.74516050995</v>
      </c>
      <c r="F41" s="12">
        <v>1964303.9190732501</v>
      </c>
      <c r="G41" s="8">
        <v>981824.22739260993</v>
      </c>
      <c r="H41" s="8">
        <v>308491.60472427006</v>
      </c>
      <c r="I41" s="8">
        <v>44494.661215</v>
      </c>
      <c r="J41" s="12">
        <v>65.68819720757088</v>
      </c>
      <c r="K41" s="12">
        <v>76.091775591239426</v>
      </c>
      <c r="L41" s="12">
        <f t="shared" si="2"/>
        <v>18.574726991227745</v>
      </c>
      <c r="M41" s="12">
        <v>-18.329613318393122</v>
      </c>
      <c r="N41" s="105">
        <f t="shared" si="12"/>
        <v>3.4483542794326936</v>
      </c>
    </row>
    <row r="42" spans="1:70" x14ac:dyDescent="0.25">
      <c r="A42" s="101"/>
      <c r="B42" s="46" t="s">
        <v>65</v>
      </c>
      <c r="C42" s="8">
        <v>566877.9369681899</v>
      </c>
      <c r="D42" s="8">
        <v>2290965.3313593399</v>
      </c>
      <c r="E42" s="8">
        <v>1724087.39439115</v>
      </c>
      <c r="F42" s="12">
        <v>2857843.2683275295</v>
      </c>
      <c r="G42" s="8">
        <v>1181239.16988782</v>
      </c>
      <c r="H42" s="8">
        <v>1109726.1614715199</v>
      </c>
      <c r="I42" s="8">
        <v>57211.375291999997</v>
      </c>
      <c r="J42" s="12">
        <v>80.164134847746965</v>
      </c>
      <c r="K42" s="12">
        <v>51.560761471101536</v>
      </c>
      <c r="L42" s="12">
        <f t="shared" si="2"/>
        <v>-15.891994541309126</v>
      </c>
      <c r="M42" s="12">
        <v>77.550741790155655</v>
      </c>
      <c r="N42" s="105">
        <f t="shared" si="12"/>
        <v>2.4972606310918612</v>
      </c>
    </row>
    <row r="43" spans="1:70" x14ac:dyDescent="0.25">
      <c r="A43" s="101"/>
      <c r="B43" s="46" t="s">
        <v>66</v>
      </c>
      <c r="C43" s="8">
        <v>579789.91739577998</v>
      </c>
      <c r="D43" s="8">
        <v>1116563.12128029</v>
      </c>
      <c r="E43" s="8">
        <v>536773.20388450997</v>
      </c>
      <c r="F43" s="12">
        <v>1696353.03867607</v>
      </c>
      <c r="G43" s="8">
        <v>986267.47734605009</v>
      </c>
      <c r="H43" s="8">
        <v>130295.64393423987</v>
      </c>
      <c r="I43" s="8">
        <v>39013.766595000001</v>
      </c>
      <c r="J43" s="12">
        <v>65.821388344475679</v>
      </c>
      <c r="K43" s="12">
        <v>88.330651312857412</v>
      </c>
      <c r="L43" s="12">
        <f t="shared" si="2"/>
        <v>2.2777355733134894</v>
      </c>
      <c r="M43" s="12">
        <v>-51.262330075602705</v>
      </c>
      <c r="N43" s="105">
        <f t="shared" si="12"/>
        <v>3.4940941404428139</v>
      </c>
    </row>
    <row r="44" spans="1:70" s="46" customFormat="1" x14ac:dyDescent="0.25">
      <c r="B44" s="46" t="s">
        <v>67</v>
      </c>
      <c r="C44" s="12">
        <v>753945.57558800001</v>
      </c>
      <c r="D44" s="12">
        <v>1031550.872387</v>
      </c>
      <c r="E44" s="12">
        <f>D44-C44</f>
        <v>277605.296799</v>
      </c>
      <c r="F44" s="12">
        <f>D44+C44</f>
        <v>1785496.4479749999</v>
      </c>
      <c r="G44" s="12">
        <v>816104.65267800004</v>
      </c>
      <c r="H44" s="12">
        <f>D44-G44</f>
        <v>215446.21970899997</v>
      </c>
      <c r="I44" s="12">
        <v>115365.900914</v>
      </c>
      <c r="J44" s="12">
        <f>D44/F44*100</f>
        <v>57.773896641291081</v>
      </c>
      <c r="K44" s="12">
        <f>G44/D44*100</f>
        <v>79.114338858493795</v>
      </c>
      <c r="L44" s="12">
        <f t="shared" si="2"/>
        <v>30.037717622698285</v>
      </c>
      <c r="M44" s="12">
        <f t="shared" si="2"/>
        <v>-7.6137432155032991</v>
      </c>
      <c r="N44" s="105">
        <f t="shared" si="12"/>
        <v>11.183733541618194</v>
      </c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</row>
    <row r="45" spans="1:70" s="46" customFormat="1" x14ac:dyDescent="0.25">
      <c r="B45" s="46" t="s">
        <v>68</v>
      </c>
      <c r="C45" s="12">
        <v>602961.9358335</v>
      </c>
      <c r="D45" s="12">
        <v>950874.14043799997</v>
      </c>
      <c r="E45" s="12">
        <f t="shared" ref="E45:E46" si="13">D45-C45</f>
        <v>347912.20460449997</v>
      </c>
      <c r="F45" s="12">
        <f t="shared" ref="F45:F46" si="14">D45+C45</f>
        <v>1553836.0762715</v>
      </c>
      <c r="G45" s="12">
        <v>783094.005963</v>
      </c>
      <c r="H45" s="12">
        <f t="shared" ref="H45:H46" si="15">D45-G45</f>
        <v>167780.13447499997</v>
      </c>
      <c r="I45" s="12">
        <v>62095.469537999998</v>
      </c>
      <c r="J45" s="12">
        <f t="shared" ref="J45:J46" si="16">D45/F45*100</f>
        <v>61.19526731028575</v>
      </c>
      <c r="K45" s="12">
        <f t="shared" ref="K45:K46" si="17">G45/D45*100</f>
        <v>82.355169066043203</v>
      </c>
      <c r="L45" s="12">
        <f t="shared" si="2"/>
        <v>-20.025800885793153</v>
      </c>
      <c r="M45" s="12">
        <f t="shared" si="2"/>
        <v>-7.8209164577908563</v>
      </c>
      <c r="N45" s="105">
        <f t="shared" si="12"/>
        <v>6.5303563213315527</v>
      </c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</row>
    <row r="46" spans="1:70" s="46" customFormat="1" x14ac:dyDescent="0.25">
      <c r="B46" s="46" t="s">
        <v>69</v>
      </c>
      <c r="C46" s="12">
        <v>674124.72117799998</v>
      </c>
      <c r="D46" s="12">
        <v>972137.50649299996</v>
      </c>
      <c r="E46" s="12">
        <f t="shared" si="13"/>
        <v>298012.78531499999</v>
      </c>
      <c r="F46" s="12">
        <f t="shared" si="14"/>
        <v>1646262.2276709999</v>
      </c>
      <c r="G46" s="12">
        <v>640288.65202200005</v>
      </c>
      <c r="H46" s="12">
        <f t="shared" si="15"/>
        <v>331848.85447099991</v>
      </c>
      <c r="I46" s="12">
        <v>74881.375627000001</v>
      </c>
      <c r="J46" s="12">
        <f t="shared" si="16"/>
        <v>59.051194284418607</v>
      </c>
      <c r="K46" s="12">
        <f t="shared" si="17"/>
        <v>65.864000488146019</v>
      </c>
      <c r="L46" s="12">
        <f t="shared" si="2"/>
        <v>11.802201949303587</v>
      </c>
      <c r="M46" s="12">
        <f t="shared" si="2"/>
        <v>2.2361914317288587</v>
      </c>
      <c r="N46" s="105">
        <f t="shared" si="12"/>
        <v>7.702755538888284</v>
      </c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</row>
    <row r="47" spans="1:70" s="46" customFormat="1" x14ac:dyDescent="0.25">
      <c r="A47" s="101">
        <v>2015</v>
      </c>
      <c r="B47" s="46" t="s">
        <v>58</v>
      </c>
      <c r="C47" s="12">
        <v>537189.77842700004</v>
      </c>
      <c r="D47" s="12">
        <v>694013.42774700001</v>
      </c>
      <c r="E47" s="12">
        <f>D47-C47</f>
        <v>156823.64931999997</v>
      </c>
      <c r="F47" s="12">
        <f>D47+C47</f>
        <v>1231203.2061740002</v>
      </c>
      <c r="G47" s="12">
        <v>505897.86045400001</v>
      </c>
      <c r="H47" s="12">
        <f>D47-G47</f>
        <v>188115.567293</v>
      </c>
      <c r="I47" s="12">
        <v>76237.901433999999</v>
      </c>
      <c r="J47" s="12">
        <f>D47/F47*100</f>
        <v>56.368715112728381</v>
      </c>
      <c r="K47" s="12">
        <f>G47/D47*100</f>
        <v>72.894534922229653</v>
      </c>
      <c r="L47" s="12">
        <f t="shared" si="2"/>
        <v>-20.31299824040169</v>
      </c>
      <c r="M47" s="12">
        <f t="shared" si="2"/>
        <v>-28.609541025665862</v>
      </c>
      <c r="N47" s="105">
        <f t="shared" si="12"/>
        <v>10.985075848099044</v>
      </c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</row>
    <row r="48" spans="1:70" s="46" customFormat="1" x14ac:dyDescent="0.25">
      <c r="B48" s="46" t="s">
        <v>59</v>
      </c>
      <c r="C48" s="12">
        <v>552385.01917300001</v>
      </c>
      <c r="D48" s="12">
        <v>1164159.2006045</v>
      </c>
      <c r="E48" s="12">
        <f t="shared" ref="E48:E49" si="18">D48-C48</f>
        <v>611774.18143150001</v>
      </c>
      <c r="F48" s="12">
        <f t="shared" ref="F48:F49" si="19">D48+C48</f>
        <v>1716544.2197775</v>
      </c>
      <c r="G48" s="12">
        <v>591963.95510749996</v>
      </c>
      <c r="H48" s="12">
        <f t="shared" ref="H48:H49" si="20">D48-G48</f>
        <v>572195.24549700005</v>
      </c>
      <c r="I48" s="12">
        <v>214486.96717700001</v>
      </c>
      <c r="J48" s="12">
        <f t="shared" ref="J48:J52" si="21">D48/F48*100</f>
        <v>67.819936544099008</v>
      </c>
      <c r="K48" s="12">
        <f t="shared" ref="K48:K55" si="22">G48/D48*100</f>
        <v>50.849055249498299</v>
      </c>
      <c r="L48" s="12">
        <f t="shared" si="2"/>
        <v>2.8286541100046048</v>
      </c>
      <c r="M48" s="12">
        <f t="shared" si="2"/>
        <v>67.743036958773345</v>
      </c>
      <c r="N48" s="105">
        <f t="shared" si="12"/>
        <v>18.424195510856741</v>
      </c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</row>
    <row r="49" spans="1:70" s="46" customFormat="1" x14ac:dyDescent="0.25">
      <c r="B49" s="46" t="s">
        <v>60</v>
      </c>
      <c r="C49" s="12">
        <v>638102.90312399995</v>
      </c>
      <c r="D49" s="12">
        <v>806887.12629879999</v>
      </c>
      <c r="E49" s="12">
        <f t="shared" si="18"/>
        <v>168784.22317480005</v>
      </c>
      <c r="F49" s="12">
        <f t="shared" si="19"/>
        <v>1444990.0294228001</v>
      </c>
      <c r="G49" s="12">
        <v>577361.34503080009</v>
      </c>
      <c r="H49" s="12">
        <f t="shared" si="20"/>
        <v>229525.7812679999</v>
      </c>
      <c r="I49" s="12">
        <v>62035.825782</v>
      </c>
      <c r="J49" s="12">
        <f t="shared" si="21"/>
        <v>55.840324837473808</v>
      </c>
      <c r="K49" s="12">
        <f t="shared" si="22"/>
        <v>71.554164915130428</v>
      </c>
      <c r="L49" s="12">
        <f t="shared" si="2"/>
        <v>15.517778537754692</v>
      </c>
      <c r="M49" s="12">
        <f t="shared" si="2"/>
        <v>-30.689279792676405</v>
      </c>
      <c r="N49" s="105">
        <f t="shared" si="12"/>
        <v>7.6882904386588748</v>
      </c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</row>
    <row r="50" spans="1:70" s="46" customFormat="1" x14ac:dyDescent="0.25">
      <c r="B50" s="46" t="s">
        <v>61</v>
      </c>
      <c r="C50" s="12">
        <v>562779.8979029</v>
      </c>
      <c r="D50" s="12">
        <v>840736.795621</v>
      </c>
      <c r="E50" s="12">
        <f>D50-C50</f>
        <v>277956.89771809999</v>
      </c>
      <c r="F50" s="12">
        <f>D50+C50</f>
        <v>1403516.6935239001</v>
      </c>
      <c r="G50" s="12">
        <v>698387.292609</v>
      </c>
      <c r="H50" s="12">
        <f>D50-G50</f>
        <v>142349.503012</v>
      </c>
      <c r="I50" s="12">
        <v>41378.135650999997</v>
      </c>
      <c r="J50" s="12">
        <f t="shared" si="21"/>
        <v>59.902158592079715</v>
      </c>
      <c r="K50" s="12">
        <f t="shared" si="22"/>
        <v>83.068481865735961</v>
      </c>
      <c r="L50" s="12">
        <f t="shared" si="2"/>
        <v>-11.804209768101106</v>
      </c>
      <c r="M50" s="12">
        <f t="shared" si="2"/>
        <v>4.1950934918826626</v>
      </c>
      <c r="N50" s="105">
        <f t="shared" si="12"/>
        <v>4.9216515640232616</v>
      </c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</row>
    <row r="51" spans="1:70" s="46" customFormat="1" x14ac:dyDescent="0.25">
      <c r="B51" s="46" t="s">
        <v>62</v>
      </c>
      <c r="C51" s="12">
        <v>536566.34036799998</v>
      </c>
      <c r="D51" s="12">
        <v>820187.3752462999</v>
      </c>
      <c r="E51" s="12">
        <f t="shared" ref="E51:E52" si="23">D51-C51</f>
        <v>283621.03487829992</v>
      </c>
      <c r="F51" s="12">
        <f t="shared" ref="F51:F52" si="24">D51+C51</f>
        <v>1356753.7156142998</v>
      </c>
      <c r="G51" s="12">
        <v>668526.51653799997</v>
      </c>
      <c r="H51" s="12">
        <f t="shared" ref="H51:H52" si="25">D51-G51</f>
        <v>151660.85870829993</v>
      </c>
      <c r="I51" s="12">
        <v>55051.606999000003</v>
      </c>
      <c r="J51" s="12">
        <f t="shared" si="21"/>
        <v>60.452193040425342</v>
      </c>
      <c r="K51" s="12">
        <f t="shared" si="22"/>
        <v>81.508998640370862</v>
      </c>
      <c r="L51" s="12">
        <f t="shared" si="2"/>
        <v>-4.6578702673247969</v>
      </c>
      <c r="M51" s="12">
        <f t="shared" si="2"/>
        <v>-2.4442156548556344</v>
      </c>
      <c r="N51" s="105">
        <f t="shared" si="12"/>
        <v>6.7120768571289169</v>
      </c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</row>
    <row r="52" spans="1:70" s="46" customFormat="1" x14ac:dyDescent="0.25">
      <c r="B52" s="46" t="s">
        <v>63</v>
      </c>
      <c r="C52" s="12">
        <v>606329.58139599999</v>
      </c>
      <c r="D52" s="12">
        <v>992866.16960129992</v>
      </c>
      <c r="E52" s="12">
        <f t="shared" si="23"/>
        <v>386536.58820529992</v>
      </c>
      <c r="F52" s="12">
        <f t="shared" si="24"/>
        <v>1599195.7509972998</v>
      </c>
      <c r="G52" s="12">
        <v>617363.79224900005</v>
      </c>
      <c r="H52" s="12">
        <f t="shared" si="25"/>
        <v>375502.37735229987</v>
      </c>
      <c r="I52" s="12">
        <v>270453.13913700002</v>
      </c>
      <c r="J52" s="12">
        <f t="shared" si="21"/>
        <v>62.085343147148997</v>
      </c>
      <c r="K52" s="12">
        <f t="shared" si="22"/>
        <v>62.179960517429208</v>
      </c>
      <c r="L52" s="12">
        <f t="shared" si="2"/>
        <v>13.001792281668923</v>
      </c>
      <c r="M52" s="12">
        <f t="shared" si="2"/>
        <v>21.053578678060617</v>
      </c>
      <c r="N52" s="105">
        <f t="shared" si="12"/>
        <v>27.239636863204282</v>
      </c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</row>
    <row r="53" spans="1:70" s="46" customFormat="1" x14ac:dyDescent="0.25">
      <c r="B53" s="46" t="s">
        <v>64</v>
      </c>
      <c r="C53" s="12">
        <v>624885.85918399994</v>
      </c>
      <c r="D53" s="12">
        <v>880515.4963921</v>
      </c>
      <c r="E53" s="12">
        <f>D53-C53</f>
        <v>255629.63720810006</v>
      </c>
      <c r="F53" s="12">
        <f>D53+C53</f>
        <v>1505401.3555760998</v>
      </c>
      <c r="G53" s="12">
        <v>572813.15381000005</v>
      </c>
      <c r="H53" s="12">
        <f>D53-G53</f>
        <v>307702.34258209995</v>
      </c>
      <c r="I53" s="12">
        <v>97203.341795</v>
      </c>
      <c r="J53" s="12">
        <f>D53/F53*100</f>
        <v>58.49041474093378</v>
      </c>
      <c r="K53" s="12">
        <f t="shared" si="22"/>
        <v>65.054295598100651</v>
      </c>
      <c r="L53" s="12">
        <f t="shared" si="2"/>
        <v>3.0604275887837074</v>
      </c>
      <c r="M53" s="12">
        <f t="shared" si="2"/>
        <v>-11.315792263756554</v>
      </c>
      <c r="N53" s="105">
        <f t="shared" si="12"/>
        <v>11.039367528827073</v>
      </c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</row>
    <row r="54" spans="1:70" s="46" customFormat="1" x14ac:dyDescent="0.25">
      <c r="B54" s="46" t="s">
        <v>65</v>
      </c>
      <c r="C54" s="12">
        <v>580048.76755400002</v>
      </c>
      <c r="D54" s="12">
        <v>772218.78539440001</v>
      </c>
      <c r="E54" s="12">
        <f t="shared" ref="E54:E55" si="26">D54-C54</f>
        <v>192170.01784039999</v>
      </c>
      <c r="F54" s="12">
        <f t="shared" ref="F54:F55" si="27">D54+C54</f>
        <v>1352267.5529483999</v>
      </c>
      <c r="G54" s="12">
        <v>512822.90246100002</v>
      </c>
      <c r="H54" s="12">
        <f t="shared" ref="H54:H55" si="28">D54-G54</f>
        <v>259395.88293339999</v>
      </c>
      <c r="I54" s="12">
        <v>162057.72792</v>
      </c>
      <c r="J54" s="12">
        <f>D54/F54*100</f>
        <v>57.105473226115812</v>
      </c>
      <c r="K54" s="12">
        <f t="shared" si="22"/>
        <v>66.409016739871575</v>
      </c>
      <c r="L54" s="12">
        <f t="shared" si="2"/>
        <v>-7.1752450421185596</v>
      </c>
      <c r="M54" s="12">
        <f t="shared" si="2"/>
        <v>-12.299239643304889</v>
      </c>
      <c r="N54" s="105">
        <f t="shared" si="12"/>
        <v>20.985986223739854</v>
      </c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</row>
    <row r="55" spans="1:70" s="46" customFormat="1" x14ac:dyDescent="0.25">
      <c r="B55" s="46" t="s">
        <v>66</v>
      </c>
      <c r="C55" s="12">
        <v>483292.28824600001</v>
      </c>
      <c r="D55" s="12">
        <v>680480.02126369998</v>
      </c>
      <c r="E55" s="12">
        <f t="shared" si="26"/>
        <v>197187.73301769997</v>
      </c>
      <c r="F55" s="12">
        <f t="shared" si="27"/>
        <v>1163772.3095096999</v>
      </c>
      <c r="G55" s="12">
        <v>525857.09728300001</v>
      </c>
      <c r="H55" s="12">
        <f t="shared" si="28"/>
        <v>154622.92398069997</v>
      </c>
      <c r="I55" s="12">
        <v>49434.96142</v>
      </c>
      <c r="J55" s="12">
        <f t="shared" ref="J55:J70" si="29">D55/F55*100</f>
        <v>58.471920641451582</v>
      </c>
      <c r="K55" s="12">
        <f t="shared" si="22"/>
        <v>77.277374919317381</v>
      </c>
      <c r="L55" s="12">
        <f t="shared" si="2"/>
        <v>-16.680749054258168</v>
      </c>
      <c r="M55" s="12">
        <f t="shared" si="2"/>
        <v>-11.879892831646893</v>
      </c>
      <c r="N55" s="105">
        <f t="shared" si="12"/>
        <v>7.2647190035345561</v>
      </c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</row>
    <row r="56" spans="1:70" s="46" customFormat="1" x14ac:dyDescent="0.25">
      <c r="B56" s="46" t="s">
        <v>67</v>
      </c>
      <c r="C56" s="12">
        <v>548109.21249870001</v>
      </c>
      <c r="D56" s="12">
        <v>714591.58692426002</v>
      </c>
      <c r="E56" s="12">
        <f>D56-C56</f>
        <v>166482.37442556</v>
      </c>
      <c r="F56" s="12">
        <f>D56+C56</f>
        <v>1262700.79942296</v>
      </c>
      <c r="G56" s="12">
        <v>559539.13499535993</v>
      </c>
      <c r="H56" s="12">
        <f>D56-G56</f>
        <v>155052.45192890009</v>
      </c>
      <c r="I56" s="12">
        <v>49599.551643999999</v>
      </c>
      <c r="J56" s="12">
        <f t="shared" si="29"/>
        <v>56.592312862304382</v>
      </c>
      <c r="K56" s="12">
        <f>G56/D56*100</f>
        <v>78.301948306405933</v>
      </c>
      <c r="L56" s="12">
        <f t="shared" si="2"/>
        <v>13.411537040646429</v>
      </c>
      <c r="M56" s="12">
        <f t="shared" si="2"/>
        <v>5.012868062931874</v>
      </c>
      <c r="N56" s="105">
        <f t="shared" si="12"/>
        <v>6.9409649583877737</v>
      </c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</row>
    <row r="57" spans="1:70" s="46" customFormat="1" x14ac:dyDescent="0.25">
      <c r="B57" s="46" t="s">
        <v>68</v>
      </c>
      <c r="C57" s="12">
        <v>520887.428235</v>
      </c>
      <c r="D57" s="12">
        <v>654051.16836830007</v>
      </c>
      <c r="E57" s="12">
        <f>D57-C57</f>
        <v>133163.74013330007</v>
      </c>
      <c r="F57" s="12">
        <f t="shared" ref="F57:F58" si="30">D57+C57</f>
        <v>1174938.5966033</v>
      </c>
      <c r="G57" s="12">
        <v>516815.03533799999</v>
      </c>
      <c r="H57" s="12">
        <f t="shared" ref="H57:H58" si="31">D57-G57</f>
        <v>137236.13303030009</v>
      </c>
      <c r="I57" s="12">
        <v>38673.248148999999</v>
      </c>
      <c r="J57" s="12">
        <f t="shared" si="29"/>
        <v>55.666838272156149</v>
      </c>
      <c r="K57" s="12">
        <f t="shared" ref="K57:K58" si="32">G57/D57*100</f>
        <v>79.01752344962992</v>
      </c>
      <c r="L57" s="12">
        <f t="shared" si="2"/>
        <v>-4.9664890943179651</v>
      </c>
      <c r="M57" s="12">
        <f t="shared" si="2"/>
        <v>-8.4720306905007909</v>
      </c>
      <c r="N57" s="105">
        <f t="shared" si="12"/>
        <v>5.9128780773345957</v>
      </c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</row>
    <row r="58" spans="1:70" s="46" customFormat="1" x14ac:dyDescent="0.25">
      <c r="B58" s="46" t="s">
        <v>69</v>
      </c>
      <c r="C58" s="12">
        <v>507388.86025645002</v>
      </c>
      <c r="D58" s="12">
        <v>572334.80671431008</v>
      </c>
      <c r="E58" s="12">
        <f>D58-C58</f>
        <v>64945.94645786006</v>
      </c>
      <c r="F58" s="12">
        <f t="shared" si="30"/>
        <v>1079723.6669707601</v>
      </c>
      <c r="G58" s="12">
        <v>462192.19750501</v>
      </c>
      <c r="H58" s="12">
        <f t="shared" si="31"/>
        <v>110142.60920930008</v>
      </c>
      <c r="I58" s="12">
        <v>46711.377977999997</v>
      </c>
      <c r="J58" s="12">
        <f t="shared" si="29"/>
        <v>53.007526297912435</v>
      </c>
      <c r="K58" s="12">
        <f t="shared" si="32"/>
        <v>80.755563366552423</v>
      </c>
      <c r="L58" s="12">
        <f t="shared" si="2"/>
        <v>-2.5914558975418505</v>
      </c>
      <c r="M58" s="12">
        <f t="shared" si="2"/>
        <v>-12.493879012226614</v>
      </c>
      <c r="N58" s="105">
        <f t="shared" si="12"/>
        <v>8.1615476518304284</v>
      </c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</row>
    <row r="59" spans="1:70" s="46" customFormat="1" x14ac:dyDescent="0.25">
      <c r="A59" s="101">
        <v>2016</v>
      </c>
      <c r="B59" s="46" t="s">
        <v>58</v>
      </c>
      <c r="C59" s="51">
        <v>624600.68161531107</v>
      </c>
      <c r="D59" s="51">
        <v>469891.16641310201</v>
      </c>
      <c r="E59" s="12">
        <f>D59-C59</f>
        <v>-154709.51520220906</v>
      </c>
      <c r="F59" s="12">
        <f>D59+C59</f>
        <v>1094491.848028413</v>
      </c>
      <c r="G59" s="46">
        <v>354609.89808329998</v>
      </c>
      <c r="H59" s="12">
        <f>D59-G59</f>
        <v>115281.26832980203</v>
      </c>
      <c r="I59" s="46">
        <v>26418.909041593004</v>
      </c>
      <c r="J59" s="12">
        <f t="shared" si="29"/>
        <v>42.932358725151843</v>
      </c>
      <c r="K59" s="12">
        <f>G59/D59*100</f>
        <v>75.466389545094543</v>
      </c>
      <c r="L59" s="12">
        <f t="shared" si="2"/>
        <v>23.100984381016676</v>
      </c>
      <c r="M59" s="46">
        <f>(D59-D58)/D58*100</f>
        <v>-17.899250421151553</v>
      </c>
      <c r="N59" s="105">
        <f t="shared" si="12"/>
        <v>5.6223463920934789</v>
      </c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</row>
    <row r="60" spans="1:70" s="46" customFormat="1" x14ac:dyDescent="0.25">
      <c r="B60" s="46" t="s">
        <v>59</v>
      </c>
      <c r="C60" s="51">
        <v>531602.44878761098</v>
      </c>
      <c r="D60" s="51">
        <v>428718.51822110603</v>
      </c>
      <c r="E60" s="12">
        <f t="shared" ref="E60:E70" si="33">D60-C60</f>
        <v>-102883.93056650495</v>
      </c>
      <c r="F60" s="12">
        <f t="shared" ref="F60:F70" si="34">D60+C60</f>
        <v>960320.96700871701</v>
      </c>
      <c r="G60" s="46">
        <v>338757.64535559999</v>
      </c>
      <c r="H60" s="12">
        <f t="shared" ref="H60:H70" si="35">D60-G60</f>
        <v>89960.87286550604</v>
      </c>
      <c r="I60" s="46">
        <v>25119.526564796004</v>
      </c>
      <c r="J60" s="12">
        <f t="shared" si="29"/>
        <v>44.643252927873903</v>
      </c>
      <c r="K60" s="12">
        <f>G60/D60*100</f>
        <v>79.016331452445016</v>
      </c>
      <c r="L60" s="12">
        <f t="shared" ref="L60:M70" si="36">(C60-C59)/C59*100</f>
        <v>-14.88923012174638</v>
      </c>
      <c r="M60" s="46">
        <f t="shared" si="36"/>
        <v>-8.7621668877680694</v>
      </c>
      <c r="N60" s="105">
        <f t="shared" si="12"/>
        <v>5.8592119297820799</v>
      </c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</row>
    <row r="61" spans="1:70" s="46" customFormat="1" x14ac:dyDescent="0.25">
      <c r="B61" s="46" t="s">
        <v>60</v>
      </c>
      <c r="C61" s="51">
        <v>534998.26682021806</v>
      </c>
      <c r="D61" s="51">
        <v>539258.31545516395</v>
      </c>
      <c r="E61" s="12">
        <f t="shared" si="33"/>
        <v>4260.0486349458806</v>
      </c>
      <c r="F61" s="12">
        <f t="shared" si="34"/>
        <v>1074256.582275382</v>
      </c>
      <c r="G61" s="46">
        <v>434751.39332159999</v>
      </c>
      <c r="H61" s="12">
        <f t="shared" si="35"/>
        <v>104506.92213356396</v>
      </c>
      <c r="I61" s="46">
        <v>25533.059652753003</v>
      </c>
      <c r="J61" s="12">
        <f t="shared" si="29"/>
        <v>50.198278917031288</v>
      </c>
      <c r="K61" s="12">
        <f>G61/D61*100</f>
        <v>80.620248378487346</v>
      </c>
      <c r="L61" s="12">
        <f t="shared" si="36"/>
        <v>0.63878901241927966</v>
      </c>
      <c r="M61" s="46">
        <f t="shared" si="36"/>
        <v>25.783770127944049</v>
      </c>
      <c r="N61" s="105">
        <f t="shared" si="12"/>
        <v>4.734847645548439</v>
      </c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</row>
    <row r="62" spans="1:70" s="46" customFormat="1" x14ac:dyDescent="0.25">
      <c r="B62" s="46" t="s">
        <v>61</v>
      </c>
      <c r="C62" s="51">
        <v>803129.14251864096</v>
      </c>
      <c r="D62" s="12">
        <v>560070.46428542002</v>
      </c>
      <c r="E62" s="12">
        <f t="shared" si="33"/>
        <v>-243058.67823322094</v>
      </c>
      <c r="F62" s="12">
        <f t="shared" si="34"/>
        <v>1363199.606804061</v>
      </c>
      <c r="G62" s="46">
        <v>464987.68137613003</v>
      </c>
      <c r="H62" s="12">
        <f t="shared" si="35"/>
        <v>95082.782909289992</v>
      </c>
      <c r="I62" s="46">
        <v>20996.068889860002</v>
      </c>
      <c r="J62" s="12">
        <f t="shared" si="29"/>
        <v>41.084993091985353</v>
      </c>
      <c r="K62" s="12">
        <f t="shared" ref="K62:K70" si="37">G62/D62*100</f>
        <v>83.023067815117912</v>
      </c>
      <c r="L62" s="12">
        <f t="shared" si="36"/>
        <v>50.118083053253358</v>
      </c>
      <c r="M62" s="46">
        <f t="shared" si="36"/>
        <v>3.8594024855582365</v>
      </c>
      <c r="N62" s="105">
        <f t="shared" si="12"/>
        <v>3.748826304677281</v>
      </c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</row>
    <row r="63" spans="1:70" x14ac:dyDescent="0.25">
      <c r="A63" s="46"/>
      <c r="B63" s="46" t="s">
        <v>62</v>
      </c>
      <c r="C63" s="51">
        <v>644947.62933017197</v>
      </c>
      <c r="D63" s="12">
        <v>590765.02112850302</v>
      </c>
      <c r="E63" s="12">
        <f t="shared" si="33"/>
        <v>-54182.608201668947</v>
      </c>
      <c r="F63" s="12">
        <f t="shared" si="34"/>
        <v>1235712.6504586749</v>
      </c>
      <c r="G63" s="46">
        <v>494715.77015320002</v>
      </c>
      <c r="H63" s="12">
        <f t="shared" si="35"/>
        <v>96049.250975303003</v>
      </c>
      <c r="I63" s="46">
        <v>18918.637626524007</v>
      </c>
      <c r="J63" s="12">
        <f t="shared" si="29"/>
        <v>47.807637229352743</v>
      </c>
      <c r="K63" s="12">
        <f t="shared" si="37"/>
        <v>83.741547393610773</v>
      </c>
      <c r="L63" s="12">
        <f t="shared" si="36"/>
        <v>-19.695651024741334</v>
      </c>
      <c r="M63" s="46">
        <f t="shared" si="36"/>
        <v>5.4804812609151643</v>
      </c>
      <c r="N63" s="105">
        <f t="shared" si="12"/>
        <v>3.2023963758695233</v>
      </c>
      <c r="O63" s="106"/>
    </row>
    <row r="64" spans="1:70" x14ac:dyDescent="0.25">
      <c r="A64" s="46"/>
      <c r="B64" s="46" t="s">
        <v>63</v>
      </c>
      <c r="C64" s="51">
        <v>912087.11677090602</v>
      </c>
      <c r="D64" s="51">
        <v>637200.48781596101</v>
      </c>
      <c r="E64" s="12">
        <f t="shared" si="33"/>
        <v>-274886.62895494502</v>
      </c>
      <c r="F64" s="12">
        <f t="shared" si="34"/>
        <v>1549287.6045868671</v>
      </c>
      <c r="G64" s="46">
        <v>525859.22281616996</v>
      </c>
      <c r="H64" s="12">
        <f t="shared" si="35"/>
        <v>111341.26499979105</v>
      </c>
      <c r="I64" s="46">
        <v>22767.165497690999</v>
      </c>
      <c r="J64" s="12">
        <f t="shared" si="29"/>
        <v>41.128612010413448</v>
      </c>
      <c r="K64" s="12">
        <f t="shared" si="37"/>
        <v>82.526494073879448</v>
      </c>
      <c r="L64" s="12">
        <f t="shared" si="36"/>
        <v>41.420337914596118</v>
      </c>
      <c r="M64" s="46">
        <f t="shared" si="36"/>
        <v>7.8602261519741115</v>
      </c>
      <c r="N64" s="105">
        <f t="shared" si="12"/>
        <v>3.5729987551840527</v>
      </c>
      <c r="O64" s="106"/>
    </row>
    <row r="65" spans="1:70" x14ac:dyDescent="0.25">
      <c r="A65" s="46"/>
      <c r="B65" s="46" t="s">
        <v>64</v>
      </c>
      <c r="C65" s="51">
        <v>747183.36809373996</v>
      </c>
      <c r="D65" s="51">
        <v>702722.68242554297</v>
      </c>
      <c r="E65" s="12">
        <f t="shared" si="33"/>
        <v>-44460.685668196995</v>
      </c>
      <c r="F65" s="12">
        <f t="shared" si="34"/>
        <v>1449906.0505192829</v>
      </c>
      <c r="G65" s="46">
        <v>579967.59711966</v>
      </c>
      <c r="H65" s="12">
        <f t="shared" si="35"/>
        <v>122755.08530588297</v>
      </c>
      <c r="I65" s="46">
        <v>22104.363265183023</v>
      </c>
      <c r="J65" s="12">
        <f t="shared" si="29"/>
        <v>48.466773566043351</v>
      </c>
      <c r="K65" s="12">
        <f t="shared" si="37"/>
        <v>82.531503767293074</v>
      </c>
      <c r="L65" s="12">
        <f t="shared" si="36"/>
        <v>-18.079824355044131</v>
      </c>
      <c r="M65" s="46">
        <f t="shared" si="36"/>
        <v>10.282822418131349</v>
      </c>
      <c r="N65" s="105">
        <f t="shared" si="12"/>
        <v>3.1455314903009541</v>
      </c>
      <c r="O65" s="106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</row>
    <row r="66" spans="1:70" x14ac:dyDescent="0.25">
      <c r="A66" s="46"/>
      <c r="B66" s="46" t="s">
        <v>65</v>
      </c>
      <c r="C66" s="51">
        <v>900769.76955037005</v>
      </c>
      <c r="D66" s="51">
        <v>858374.70455069304</v>
      </c>
      <c r="E66" s="12">
        <f t="shared" si="33"/>
        <v>-42395.064999677008</v>
      </c>
      <c r="F66" s="12">
        <f t="shared" si="34"/>
        <v>1759144.4741010631</v>
      </c>
      <c r="G66" s="46">
        <v>730645.88864151004</v>
      </c>
      <c r="H66" s="12">
        <f t="shared" si="35"/>
        <v>127728.815909183</v>
      </c>
      <c r="I66" s="46">
        <v>30466.620642813992</v>
      </c>
      <c r="J66" s="12">
        <f t="shared" si="29"/>
        <v>48.795009005120484</v>
      </c>
      <c r="K66" s="12">
        <f t="shared" si="37"/>
        <v>85.119690126931076</v>
      </c>
      <c r="L66" s="12">
        <f t="shared" si="36"/>
        <v>20.555382790233825</v>
      </c>
      <c r="M66" s="46">
        <f t="shared" si="36"/>
        <v>22.149850291995122</v>
      </c>
      <c r="N66" s="105">
        <f t="shared" si="12"/>
        <v>3.5493381248648768</v>
      </c>
      <c r="O66" s="106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</row>
    <row r="67" spans="1:70" x14ac:dyDescent="0.25">
      <c r="A67" s="46"/>
      <c r="B67" s="46" t="s">
        <v>66</v>
      </c>
      <c r="C67" s="51">
        <v>810602.81937447994</v>
      </c>
      <c r="D67" s="51">
        <v>761494.04576338595</v>
      </c>
      <c r="E67" s="12">
        <f t="shared" si="33"/>
        <v>-49108.773611093988</v>
      </c>
      <c r="F67" s="12">
        <f t="shared" si="34"/>
        <v>1572096.8651378658</v>
      </c>
      <c r="G67" s="46">
        <v>646914.27641698997</v>
      </c>
      <c r="H67" s="12">
        <f t="shared" si="35"/>
        <v>114579.76934639597</v>
      </c>
      <c r="I67" s="46">
        <v>22494.540913326</v>
      </c>
      <c r="J67" s="12">
        <f t="shared" si="29"/>
        <v>48.438112348541985</v>
      </c>
      <c r="K67" s="12">
        <f t="shared" si="37"/>
        <v>84.953294121750943</v>
      </c>
      <c r="L67" s="12">
        <f t="shared" si="36"/>
        <v>-10.009988481396087</v>
      </c>
      <c r="M67" s="46">
        <f t="shared" si="36"/>
        <v>-11.286523038679039</v>
      </c>
      <c r="N67" s="105">
        <f t="shared" si="12"/>
        <v>2.9540008931751491</v>
      </c>
      <c r="O67" s="106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</row>
    <row r="68" spans="1:70" x14ac:dyDescent="0.25">
      <c r="A68" s="46"/>
      <c r="B68" s="46" t="s">
        <v>67</v>
      </c>
      <c r="C68" s="51">
        <v>834309.023788939</v>
      </c>
      <c r="D68" s="51">
        <v>930264.34330308402</v>
      </c>
      <c r="E68" s="12">
        <f t="shared" si="33"/>
        <v>95955.319514145027</v>
      </c>
      <c r="F68" s="12">
        <f t="shared" si="34"/>
        <v>1764573.3670920231</v>
      </c>
      <c r="G68" s="46">
        <v>782351.71513240004</v>
      </c>
      <c r="H68" s="12">
        <f t="shared" si="35"/>
        <v>147912.62817068398</v>
      </c>
      <c r="I68" s="46">
        <v>39530.650994682968</v>
      </c>
      <c r="J68" s="12">
        <f t="shared" si="29"/>
        <v>52.718938223358691</v>
      </c>
      <c r="K68" s="12">
        <f t="shared" si="37"/>
        <v>84.099935761754395</v>
      </c>
      <c r="L68" s="12">
        <f t="shared" si="36"/>
        <v>2.9245154159163294</v>
      </c>
      <c r="M68" s="46">
        <f t="shared" si="36"/>
        <v>22.163048874598683</v>
      </c>
      <c r="N68" s="105">
        <f t="shared" si="12"/>
        <v>4.2493997839712661</v>
      </c>
      <c r="O68" s="106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</row>
    <row r="69" spans="1:70" x14ac:dyDescent="0.25">
      <c r="A69" s="46"/>
      <c r="B69" s="46" t="s">
        <v>68</v>
      </c>
      <c r="C69" s="51">
        <v>714554.78428925003</v>
      </c>
      <c r="D69" s="51">
        <v>1062854.3000911339</v>
      </c>
      <c r="E69" s="12">
        <f t="shared" si="33"/>
        <v>348299.51580188388</v>
      </c>
      <c r="F69" s="12">
        <f t="shared" si="34"/>
        <v>1777409.0843803841</v>
      </c>
      <c r="G69" s="46">
        <v>862305.00736149994</v>
      </c>
      <c r="H69" s="12">
        <f t="shared" si="35"/>
        <v>200549.29272963398</v>
      </c>
      <c r="I69" s="46">
        <v>47470.810895233983</v>
      </c>
      <c r="J69" s="12">
        <f t="shared" si="29"/>
        <v>59.797955880351061</v>
      </c>
      <c r="K69" s="12">
        <f t="shared" si="37"/>
        <v>81.131064463639277</v>
      </c>
      <c r="L69" s="12">
        <f t="shared" si="36"/>
        <v>-14.3537030147218</v>
      </c>
      <c r="M69" s="46">
        <f t="shared" si="36"/>
        <v>14.252933345511615</v>
      </c>
      <c r="N69" s="105">
        <f t="shared" si="12"/>
        <v>4.466351680673788</v>
      </c>
      <c r="O69" s="106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</row>
    <row r="70" spans="1:70" x14ac:dyDescent="0.25">
      <c r="A70" s="46"/>
      <c r="B70" s="46" t="s">
        <v>69</v>
      </c>
      <c r="C70" s="51">
        <v>758772.673068095</v>
      </c>
      <c r="D70" s="51">
        <v>985816.94429503102</v>
      </c>
      <c r="E70" s="12">
        <f t="shared" si="33"/>
        <v>227044.27122693602</v>
      </c>
      <c r="F70" s="12">
        <f t="shared" si="34"/>
        <v>1744589.617363126</v>
      </c>
      <c r="G70" s="46">
        <v>780708.09938888997</v>
      </c>
      <c r="H70" s="12">
        <f t="shared" si="35"/>
        <v>205108.84490614105</v>
      </c>
      <c r="I70" s="46">
        <v>42549.708373660993</v>
      </c>
      <c r="J70" s="12">
        <f t="shared" si="29"/>
        <v>56.507096825730962</v>
      </c>
      <c r="K70" s="12">
        <f t="shared" si="37"/>
        <v>79.194023181168106</v>
      </c>
      <c r="L70" s="12">
        <f t="shared" si="36"/>
        <v>6.1881733564806236</v>
      </c>
      <c r="M70" s="46">
        <f t="shared" si="36"/>
        <v>-7.2481577004013973</v>
      </c>
      <c r="N70" s="105">
        <f t="shared" si="12"/>
        <v>4.316187566048459</v>
      </c>
      <c r="O70" s="106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</row>
    <row r="71" spans="1:70" x14ac:dyDescent="0.25">
      <c r="A71" s="107" t="s">
        <v>158</v>
      </c>
      <c r="B71" s="107"/>
      <c r="C71" s="107"/>
      <c r="D71" s="108"/>
      <c r="E71" s="12"/>
      <c r="F71" s="12"/>
      <c r="H71" s="12"/>
      <c r="I71" s="46"/>
      <c r="M71" s="46"/>
      <c r="N71" s="46"/>
      <c r="O71" s="106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</row>
    <row r="72" spans="1:70" x14ac:dyDescent="0.25">
      <c r="O72" s="106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</row>
    <row r="75" spans="1:70" ht="18.75" x14ac:dyDescent="0.3">
      <c r="A75" s="48"/>
      <c r="B75" s="48"/>
      <c r="F75" s="110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</row>
    <row r="76" spans="1:70" ht="18.75" x14ac:dyDescent="0.3">
      <c r="A76" s="48"/>
      <c r="B76" s="48"/>
      <c r="F76" s="110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</row>
    <row r="77" spans="1:70" ht="18.75" x14ac:dyDescent="0.3">
      <c r="A77" s="48"/>
      <c r="B77" s="48"/>
      <c r="F77" s="110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</row>
    <row r="78" spans="1:70" ht="18.75" x14ac:dyDescent="0.3">
      <c r="F78" s="111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</row>
    <row r="79" spans="1:70" x14ac:dyDescent="0.25">
      <c r="A79" s="48"/>
      <c r="B79" s="48"/>
      <c r="E79" s="12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</row>
    <row r="80" spans="1:70" x14ac:dyDescent="0.25">
      <c r="A80" s="48"/>
      <c r="B80" s="48"/>
      <c r="E80" s="12"/>
      <c r="F80" s="48"/>
      <c r="G80" s="48"/>
      <c r="H80" s="48"/>
      <c r="I80" s="48"/>
      <c r="J80" s="48"/>
      <c r="K80" s="48"/>
      <c r="L80" s="48"/>
      <c r="M80" s="48"/>
      <c r="N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B5" sqref="B5"/>
    </sheetView>
  </sheetViews>
  <sheetFormatPr defaultColWidth="10.7109375" defaultRowHeight="26.25" x14ac:dyDescent="0.4"/>
  <cols>
    <col min="1" max="1" width="4.42578125" style="90" bestFit="1" customWidth="1"/>
    <col min="2" max="2" width="124.140625" style="91" bestFit="1" customWidth="1"/>
    <col min="3" max="5" width="19.7109375" style="92" customWidth="1"/>
    <col min="6" max="6" width="22.85546875" style="92" bestFit="1" customWidth="1"/>
    <col min="7" max="9" width="31.42578125" style="92" customWidth="1"/>
    <col min="10" max="10" width="31.42578125" style="74" customWidth="1"/>
    <col min="11" max="249" width="10.7109375" style="75"/>
    <col min="250" max="250" width="4.42578125" style="75" bestFit="1" customWidth="1"/>
    <col min="251" max="251" width="124.140625" style="75" bestFit="1" customWidth="1"/>
    <col min="252" max="252" width="21.5703125" style="75" bestFit="1" customWidth="1"/>
    <col min="253" max="253" width="23.7109375" style="75" customWidth="1"/>
    <col min="254" max="254" width="25.5703125" style="75" customWidth="1"/>
    <col min="255" max="257" width="30.85546875" style="75" bestFit="1" customWidth="1"/>
    <col min="258" max="258" width="22.42578125" style="75" bestFit="1" customWidth="1"/>
    <col min="259" max="259" width="14.85546875" style="75" customWidth="1"/>
    <col min="260" max="260" width="27.28515625" style="75" bestFit="1" customWidth="1"/>
    <col min="261" max="261" width="27.7109375" style="75" bestFit="1" customWidth="1"/>
    <col min="262" max="262" width="10.7109375" style="75"/>
    <col min="263" max="263" width="29.5703125" style="75" bestFit="1" customWidth="1"/>
    <col min="264" max="505" width="10.7109375" style="75"/>
    <col min="506" max="506" width="4.42578125" style="75" bestFit="1" customWidth="1"/>
    <col min="507" max="507" width="124.140625" style="75" bestFit="1" customWidth="1"/>
    <col min="508" max="508" width="21.5703125" style="75" bestFit="1" customWidth="1"/>
    <col min="509" max="509" width="23.7109375" style="75" customWidth="1"/>
    <col min="510" max="510" width="25.5703125" style="75" customWidth="1"/>
    <col min="511" max="513" width="30.85546875" style="75" bestFit="1" customWidth="1"/>
    <col min="514" max="514" width="22.42578125" style="75" bestFit="1" customWidth="1"/>
    <col min="515" max="515" width="14.85546875" style="75" customWidth="1"/>
    <col min="516" max="516" width="27.28515625" style="75" bestFit="1" customWidth="1"/>
    <col min="517" max="517" width="27.7109375" style="75" bestFit="1" customWidth="1"/>
    <col min="518" max="518" width="10.7109375" style="75"/>
    <col min="519" max="519" width="29.5703125" style="75" bestFit="1" customWidth="1"/>
    <col min="520" max="761" width="10.7109375" style="75"/>
    <col min="762" max="762" width="4.42578125" style="75" bestFit="1" customWidth="1"/>
    <col min="763" max="763" width="124.140625" style="75" bestFit="1" customWidth="1"/>
    <col min="764" max="764" width="21.5703125" style="75" bestFit="1" customWidth="1"/>
    <col min="765" max="765" width="23.7109375" style="75" customWidth="1"/>
    <col min="766" max="766" width="25.5703125" style="75" customWidth="1"/>
    <col min="767" max="769" width="30.85546875" style="75" bestFit="1" customWidth="1"/>
    <col min="770" max="770" width="22.42578125" style="75" bestFit="1" customWidth="1"/>
    <col min="771" max="771" width="14.85546875" style="75" customWidth="1"/>
    <col min="772" max="772" width="27.28515625" style="75" bestFit="1" customWidth="1"/>
    <col min="773" max="773" width="27.7109375" style="75" bestFit="1" customWidth="1"/>
    <col min="774" max="774" width="10.7109375" style="75"/>
    <col min="775" max="775" width="29.5703125" style="75" bestFit="1" customWidth="1"/>
    <col min="776" max="1017" width="10.7109375" style="75"/>
    <col min="1018" max="1018" width="4.42578125" style="75" bestFit="1" customWidth="1"/>
    <col min="1019" max="1019" width="124.140625" style="75" bestFit="1" customWidth="1"/>
    <col min="1020" max="1020" width="21.5703125" style="75" bestFit="1" customWidth="1"/>
    <col min="1021" max="1021" width="23.7109375" style="75" customWidth="1"/>
    <col min="1022" max="1022" width="25.5703125" style="75" customWidth="1"/>
    <col min="1023" max="1025" width="30.85546875" style="75" bestFit="1" customWidth="1"/>
    <col min="1026" max="1026" width="22.42578125" style="75" bestFit="1" customWidth="1"/>
    <col min="1027" max="1027" width="14.85546875" style="75" customWidth="1"/>
    <col min="1028" max="1028" width="27.28515625" style="75" bestFit="1" customWidth="1"/>
    <col min="1029" max="1029" width="27.7109375" style="75" bestFit="1" customWidth="1"/>
    <col min="1030" max="1030" width="10.7109375" style="75"/>
    <col min="1031" max="1031" width="29.5703125" style="75" bestFit="1" customWidth="1"/>
    <col min="1032" max="1273" width="10.7109375" style="75"/>
    <col min="1274" max="1274" width="4.42578125" style="75" bestFit="1" customWidth="1"/>
    <col min="1275" max="1275" width="124.140625" style="75" bestFit="1" customWidth="1"/>
    <col min="1276" max="1276" width="21.5703125" style="75" bestFit="1" customWidth="1"/>
    <col min="1277" max="1277" width="23.7109375" style="75" customWidth="1"/>
    <col min="1278" max="1278" width="25.5703125" style="75" customWidth="1"/>
    <col min="1279" max="1281" width="30.85546875" style="75" bestFit="1" customWidth="1"/>
    <col min="1282" max="1282" width="22.42578125" style="75" bestFit="1" customWidth="1"/>
    <col min="1283" max="1283" width="14.85546875" style="75" customWidth="1"/>
    <col min="1284" max="1284" width="27.28515625" style="75" bestFit="1" customWidth="1"/>
    <col min="1285" max="1285" width="27.7109375" style="75" bestFit="1" customWidth="1"/>
    <col min="1286" max="1286" width="10.7109375" style="75"/>
    <col min="1287" max="1287" width="29.5703125" style="75" bestFit="1" customWidth="1"/>
    <col min="1288" max="1529" width="10.7109375" style="75"/>
    <col min="1530" max="1530" width="4.42578125" style="75" bestFit="1" customWidth="1"/>
    <col min="1531" max="1531" width="124.140625" style="75" bestFit="1" customWidth="1"/>
    <col min="1532" max="1532" width="21.5703125" style="75" bestFit="1" customWidth="1"/>
    <col min="1533" max="1533" width="23.7109375" style="75" customWidth="1"/>
    <col min="1534" max="1534" width="25.5703125" style="75" customWidth="1"/>
    <col min="1535" max="1537" width="30.85546875" style="75" bestFit="1" customWidth="1"/>
    <col min="1538" max="1538" width="22.42578125" style="75" bestFit="1" customWidth="1"/>
    <col min="1539" max="1539" width="14.85546875" style="75" customWidth="1"/>
    <col min="1540" max="1540" width="27.28515625" style="75" bestFit="1" customWidth="1"/>
    <col min="1541" max="1541" width="27.7109375" style="75" bestFit="1" customWidth="1"/>
    <col min="1542" max="1542" width="10.7109375" style="75"/>
    <col min="1543" max="1543" width="29.5703125" style="75" bestFit="1" customWidth="1"/>
    <col min="1544" max="1785" width="10.7109375" style="75"/>
    <col min="1786" max="1786" width="4.42578125" style="75" bestFit="1" customWidth="1"/>
    <col min="1787" max="1787" width="124.140625" style="75" bestFit="1" customWidth="1"/>
    <col min="1788" max="1788" width="21.5703125" style="75" bestFit="1" customWidth="1"/>
    <col min="1789" max="1789" width="23.7109375" style="75" customWidth="1"/>
    <col min="1790" max="1790" width="25.5703125" style="75" customWidth="1"/>
    <col min="1791" max="1793" width="30.85546875" style="75" bestFit="1" customWidth="1"/>
    <col min="1794" max="1794" width="22.42578125" style="75" bestFit="1" customWidth="1"/>
    <col min="1795" max="1795" width="14.85546875" style="75" customWidth="1"/>
    <col min="1796" max="1796" width="27.28515625" style="75" bestFit="1" customWidth="1"/>
    <col min="1797" max="1797" width="27.7109375" style="75" bestFit="1" customWidth="1"/>
    <col min="1798" max="1798" width="10.7109375" style="75"/>
    <col min="1799" max="1799" width="29.5703125" style="75" bestFit="1" customWidth="1"/>
    <col min="1800" max="2041" width="10.7109375" style="75"/>
    <col min="2042" max="2042" width="4.42578125" style="75" bestFit="1" customWidth="1"/>
    <col min="2043" max="2043" width="124.140625" style="75" bestFit="1" customWidth="1"/>
    <col min="2044" max="2044" width="21.5703125" style="75" bestFit="1" customWidth="1"/>
    <col min="2045" max="2045" width="23.7109375" style="75" customWidth="1"/>
    <col min="2046" max="2046" width="25.5703125" style="75" customWidth="1"/>
    <col min="2047" max="2049" width="30.85546875" style="75" bestFit="1" customWidth="1"/>
    <col min="2050" max="2050" width="22.42578125" style="75" bestFit="1" customWidth="1"/>
    <col min="2051" max="2051" width="14.85546875" style="75" customWidth="1"/>
    <col min="2052" max="2052" width="27.28515625" style="75" bestFit="1" customWidth="1"/>
    <col min="2053" max="2053" width="27.7109375" style="75" bestFit="1" customWidth="1"/>
    <col min="2054" max="2054" width="10.7109375" style="75"/>
    <col min="2055" max="2055" width="29.5703125" style="75" bestFit="1" customWidth="1"/>
    <col min="2056" max="2297" width="10.7109375" style="75"/>
    <col min="2298" max="2298" width="4.42578125" style="75" bestFit="1" customWidth="1"/>
    <col min="2299" max="2299" width="124.140625" style="75" bestFit="1" customWidth="1"/>
    <col min="2300" max="2300" width="21.5703125" style="75" bestFit="1" customWidth="1"/>
    <col min="2301" max="2301" width="23.7109375" style="75" customWidth="1"/>
    <col min="2302" max="2302" width="25.5703125" style="75" customWidth="1"/>
    <col min="2303" max="2305" width="30.85546875" style="75" bestFit="1" customWidth="1"/>
    <col min="2306" max="2306" width="22.42578125" style="75" bestFit="1" customWidth="1"/>
    <col min="2307" max="2307" width="14.85546875" style="75" customWidth="1"/>
    <col min="2308" max="2308" width="27.28515625" style="75" bestFit="1" customWidth="1"/>
    <col min="2309" max="2309" width="27.7109375" style="75" bestFit="1" customWidth="1"/>
    <col min="2310" max="2310" width="10.7109375" style="75"/>
    <col min="2311" max="2311" width="29.5703125" style="75" bestFit="1" customWidth="1"/>
    <col min="2312" max="2553" width="10.7109375" style="75"/>
    <col min="2554" max="2554" width="4.42578125" style="75" bestFit="1" customWidth="1"/>
    <col min="2555" max="2555" width="124.140625" style="75" bestFit="1" customWidth="1"/>
    <col min="2556" max="2556" width="21.5703125" style="75" bestFit="1" customWidth="1"/>
    <col min="2557" max="2557" width="23.7109375" style="75" customWidth="1"/>
    <col min="2558" max="2558" width="25.5703125" style="75" customWidth="1"/>
    <col min="2559" max="2561" width="30.85546875" style="75" bestFit="1" customWidth="1"/>
    <col min="2562" max="2562" width="22.42578125" style="75" bestFit="1" customWidth="1"/>
    <col min="2563" max="2563" width="14.85546875" style="75" customWidth="1"/>
    <col min="2564" max="2564" width="27.28515625" style="75" bestFit="1" customWidth="1"/>
    <col min="2565" max="2565" width="27.7109375" style="75" bestFit="1" customWidth="1"/>
    <col min="2566" max="2566" width="10.7109375" style="75"/>
    <col min="2567" max="2567" width="29.5703125" style="75" bestFit="1" customWidth="1"/>
    <col min="2568" max="2809" width="10.7109375" style="75"/>
    <col min="2810" max="2810" width="4.42578125" style="75" bestFit="1" customWidth="1"/>
    <col min="2811" max="2811" width="124.140625" style="75" bestFit="1" customWidth="1"/>
    <col min="2812" max="2812" width="21.5703125" style="75" bestFit="1" customWidth="1"/>
    <col min="2813" max="2813" width="23.7109375" style="75" customWidth="1"/>
    <col min="2814" max="2814" width="25.5703125" style="75" customWidth="1"/>
    <col min="2815" max="2817" width="30.85546875" style="75" bestFit="1" customWidth="1"/>
    <col min="2818" max="2818" width="22.42578125" style="75" bestFit="1" customWidth="1"/>
    <col min="2819" max="2819" width="14.85546875" style="75" customWidth="1"/>
    <col min="2820" max="2820" width="27.28515625" style="75" bestFit="1" customWidth="1"/>
    <col min="2821" max="2821" width="27.7109375" style="75" bestFit="1" customWidth="1"/>
    <col min="2822" max="2822" width="10.7109375" style="75"/>
    <col min="2823" max="2823" width="29.5703125" style="75" bestFit="1" customWidth="1"/>
    <col min="2824" max="3065" width="10.7109375" style="75"/>
    <col min="3066" max="3066" width="4.42578125" style="75" bestFit="1" customWidth="1"/>
    <col min="3067" max="3067" width="124.140625" style="75" bestFit="1" customWidth="1"/>
    <col min="3068" max="3068" width="21.5703125" style="75" bestFit="1" customWidth="1"/>
    <col min="3069" max="3069" width="23.7109375" style="75" customWidth="1"/>
    <col min="3070" max="3070" width="25.5703125" style="75" customWidth="1"/>
    <col min="3071" max="3073" width="30.85546875" style="75" bestFit="1" customWidth="1"/>
    <col min="3074" max="3074" width="22.42578125" style="75" bestFit="1" customWidth="1"/>
    <col min="3075" max="3075" width="14.85546875" style="75" customWidth="1"/>
    <col min="3076" max="3076" width="27.28515625" style="75" bestFit="1" customWidth="1"/>
    <col min="3077" max="3077" width="27.7109375" style="75" bestFit="1" customWidth="1"/>
    <col min="3078" max="3078" width="10.7109375" style="75"/>
    <col min="3079" max="3079" width="29.5703125" style="75" bestFit="1" customWidth="1"/>
    <col min="3080" max="3321" width="10.7109375" style="75"/>
    <col min="3322" max="3322" width="4.42578125" style="75" bestFit="1" customWidth="1"/>
    <col min="3323" max="3323" width="124.140625" style="75" bestFit="1" customWidth="1"/>
    <col min="3324" max="3324" width="21.5703125" style="75" bestFit="1" customWidth="1"/>
    <col min="3325" max="3325" width="23.7109375" style="75" customWidth="1"/>
    <col min="3326" max="3326" width="25.5703125" style="75" customWidth="1"/>
    <col min="3327" max="3329" width="30.85546875" style="75" bestFit="1" customWidth="1"/>
    <col min="3330" max="3330" width="22.42578125" style="75" bestFit="1" customWidth="1"/>
    <col min="3331" max="3331" width="14.85546875" style="75" customWidth="1"/>
    <col min="3332" max="3332" width="27.28515625" style="75" bestFit="1" customWidth="1"/>
    <col min="3333" max="3333" width="27.7109375" style="75" bestFit="1" customWidth="1"/>
    <col min="3334" max="3334" width="10.7109375" style="75"/>
    <col min="3335" max="3335" width="29.5703125" style="75" bestFit="1" customWidth="1"/>
    <col min="3336" max="3577" width="10.7109375" style="75"/>
    <col min="3578" max="3578" width="4.42578125" style="75" bestFit="1" customWidth="1"/>
    <col min="3579" max="3579" width="124.140625" style="75" bestFit="1" customWidth="1"/>
    <col min="3580" max="3580" width="21.5703125" style="75" bestFit="1" customWidth="1"/>
    <col min="3581" max="3581" width="23.7109375" style="75" customWidth="1"/>
    <col min="3582" max="3582" width="25.5703125" style="75" customWidth="1"/>
    <col min="3583" max="3585" width="30.85546875" style="75" bestFit="1" customWidth="1"/>
    <col min="3586" max="3586" width="22.42578125" style="75" bestFit="1" customWidth="1"/>
    <col min="3587" max="3587" width="14.85546875" style="75" customWidth="1"/>
    <col min="3588" max="3588" width="27.28515625" style="75" bestFit="1" customWidth="1"/>
    <col min="3589" max="3589" width="27.7109375" style="75" bestFit="1" customWidth="1"/>
    <col min="3590" max="3590" width="10.7109375" style="75"/>
    <col min="3591" max="3591" width="29.5703125" style="75" bestFit="1" customWidth="1"/>
    <col min="3592" max="3833" width="10.7109375" style="75"/>
    <col min="3834" max="3834" width="4.42578125" style="75" bestFit="1" customWidth="1"/>
    <col min="3835" max="3835" width="124.140625" style="75" bestFit="1" customWidth="1"/>
    <col min="3836" max="3836" width="21.5703125" style="75" bestFit="1" customWidth="1"/>
    <col min="3837" max="3837" width="23.7109375" style="75" customWidth="1"/>
    <col min="3838" max="3838" width="25.5703125" style="75" customWidth="1"/>
    <col min="3839" max="3841" width="30.85546875" style="75" bestFit="1" customWidth="1"/>
    <col min="3842" max="3842" width="22.42578125" style="75" bestFit="1" customWidth="1"/>
    <col min="3843" max="3843" width="14.85546875" style="75" customWidth="1"/>
    <col min="3844" max="3844" width="27.28515625" style="75" bestFit="1" customWidth="1"/>
    <col min="3845" max="3845" width="27.7109375" style="75" bestFit="1" customWidth="1"/>
    <col min="3846" max="3846" width="10.7109375" style="75"/>
    <col min="3847" max="3847" width="29.5703125" style="75" bestFit="1" customWidth="1"/>
    <col min="3848" max="4089" width="10.7109375" style="75"/>
    <col min="4090" max="4090" width="4.42578125" style="75" bestFit="1" customWidth="1"/>
    <col min="4091" max="4091" width="124.140625" style="75" bestFit="1" customWidth="1"/>
    <col min="4092" max="4092" width="21.5703125" style="75" bestFit="1" customWidth="1"/>
    <col min="4093" max="4093" width="23.7109375" style="75" customWidth="1"/>
    <col min="4094" max="4094" width="25.5703125" style="75" customWidth="1"/>
    <col min="4095" max="4097" width="30.85546875" style="75" bestFit="1" customWidth="1"/>
    <col min="4098" max="4098" width="22.42578125" style="75" bestFit="1" customWidth="1"/>
    <col min="4099" max="4099" width="14.85546875" style="75" customWidth="1"/>
    <col min="4100" max="4100" width="27.28515625" style="75" bestFit="1" customWidth="1"/>
    <col min="4101" max="4101" width="27.7109375" style="75" bestFit="1" customWidth="1"/>
    <col min="4102" max="4102" width="10.7109375" style="75"/>
    <col min="4103" max="4103" width="29.5703125" style="75" bestFit="1" customWidth="1"/>
    <col min="4104" max="4345" width="10.7109375" style="75"/>
    <col min="4346" max="4346" width="4.42578125" style="75" bestFit="1" customWidth="1"/>
    <col min="4347" max="4347" width="124.140625" style="75" bestFit="1" customWidth="1"/>
    <col min="4348" max="4348" width="21.5703125" style="75" bestFit="1" customWidth="1"/>
    <col min="4349" max="4349" width="23.7109375" style="75" customWidth="1"/>
    <col min="4350" max="4350" width="25.5703125" style="75" customWidth="1"/>
    <col min="4351" max="4353" width="30.85546875" style="75" bestFit="1" customWidth="1"/>
    <col min="4354" max="4354" width="22.42578125" style="75" bestFit="1" customWidth="1"/>
    <col min="4355" max="4355" width="14.85546875" style="75" customWidth="1"/>
    <col min="4356" max="4356" width="27.28515625" style="75" bestFit="1" customWidth="1"/>
    <col min="4357" max="4357" width="27.7109375" style="75" bestFit="1" customWidth="1"/>
    <col min="4358" max="4358" width="10.7109375" style="75"/>
    <col min="4359" max="4359" width="29.5703125" style="75" bestFit="1" customWidth="1"/>
    <col min="4360" max="4601" width="10.7109375" style="75"/>
    <col min="4602" max="4602" width="4.42578125" style="75" bestFit="1" customWidth="1"/>
    <col min="4603" max="4603" width="124.140625" style="75" bestFit="1" customWidth="1"/>
    <col min="4604" max="4604" width="21.5703125" style="75" bestFit="1" customWidth="1"/>
    <col min="4605" max="4605" width="23.7109375" style="75" customWidth="1"/>
    <col min="4606" max="4606" width="25.5703125" style="75" customWidth="1"/>
    <col min="4607" max="4609" width="30.85546875" style="75" bestFit="1" customWidth="1"/>
    <col min="4610" max="4610" width="22.42578125" style="75" bestFit="1" customWidth="1"/>
    <col min="4611" max="4611" width="14.85546875" style="75" customWidth="1"/>
    <col min="4612" max="4612" width="27.28515625" style="75" bestFit="1" customWidth="1"/>
    <col min="4613" max="4613" width="27.7109375" style="75" bestFit="1" customWidth="1"/>
    <col min="4614" max="4614" width="10.7109375" style="75"/>
    <col min="4615" max="4615" width="29.5703125" style="75" bestFit="1" customWidth="1"/>
    <col min="4616" max="4857" width="10.7109375" style="75"/>
    <col min="4858" max="4858" width="4.42578125" style="75" bestFit="1" customWidth="1"/>
    <col min="4859" max="4859" width="124.140625" style="75" bestFit="1" customWidth="1"/>
    <col min="4860" max="4860" width="21.5703125" style="75" bestFit="1" customWidth="1"/>
    <col min="4861" max="4861" width="23.7109375" style="75" customWidth="1"/>
    <col min="4862" max="4862" width="25.5703125" style="75" customWidth="1"/>
    <col min="4863" max="4865" width="30.85546875" style="75" bestFit="1" customWidth="1"/>
    <col min="4866" max="4866" width="22.42578125" style="75" bestFit="1" customWidth="1"/>
    <col min="4867" max="4867" width="14.85546875" style="75" customWidth="1"/>
    <col min="4868" max="4868" width="27.28515625" style="75" bestFit="1" customWidth="1"/>
    <col min="4869" max="4869" width="27.7109375" style="75" bestFit="1" customWidth="1"/>
    <col min="4870" max="4870" width="10.7109375" style="75"/>
    <col min="4871" max="4871" width="29.5703125" style="75" bestFit="1" customWidth="1"/>
    <col min="4872" max="5113" width="10.7109375" style="75"/>
    <col min="5114" max="5114" width="4.42578125" style="75" bestFit="1" customWidth="1"/>
    <col min="5115" max="5115" width="124.140625" style="75" bestFit="1" customWidth="1"/>
    <col min="5116" max="5116" width="21.5703125" style="75" bestFit="1" customWidth="1"/>
    <col min="5117" max="5117" width="23.7109375" style="75" customWidth="1"/>
    <col min="5118" max="5118" width="25.5703125" style="75" customWidth="1"/>
    <col min="5119" max="5121" width="30.85546875" style="75" bestFit="1" customWidth="1"/>
    <col min="5122" max="5122" width="22.42578125" style="75" bestFit="1" customWidth="1"/>
    <col min="5123" max="5123" width="14.85546875" style="75" customWidth="1"/>
    <col min="5124" max="5124" width="27.28515625" style="75" bestFit="1" customWidth="1"/>
    <col min="5125" max="5125" width="27.7109375" style="75" bestFit="1" customWidth="1"/>
    <col min="5126" max="5126" width="10.7109375" style="75"/>
    <col min="5127" max="5127" width="29.5703125" style="75" bestFit="1" customWidth="1"/>
    <col min="5128" max="5369" width="10.7109375" style="75"/>
    <col min="5370" max="5370" width="4.42578125" style="75" bestFit="1" customWidth="1"/>
    <col min="5371" max="5371" width="124.140625" style="75" bestFit="1" customWidth="1"/>
    <col min="5372" max="5372" width="21.5703125" style="75" bestFit="1" customWidth="1"/>
    <col min="5373" max="5373" width="23.7109375" style="75" customWidth="1"/>
    <col min="5374" max="5374" width="25.5703125" style="75" customWidth="1"/>
    <col min="5375" max="5377" width="30.85546875" style="75" bestFit="1" customWidth="1"/>
    <col min="5378" max="5378" width="22.42578125" style="75" bestFit="1" customWidth="1"/>
    <col min="5379" max="5379" width="14.85546875" style="75" customWidth="1"/>
    <col min="5380" max="5380" width="27.28515625" style="75" bestFit="1" customWidth="1"/>
    <col min="5381" max="5381" width="27.7109375" style="75" bestFit="1" customWidth="1"/>
    <col min="5382" max="5382" width="10.7109375" style="75"/>
    <col min="5383" max="5383" width="29.5703125" style="75" bestFit="1" customWidth="1"/>
    <col min="5384" max="5625" width="10.7109375" style="75"/>
    <col min="5626" max="5626" width="4.42578125" style="75" bestFit="1" customWidth="1"/>
    <col min="5627" max="5627" width="124.140625" style="75" bestFit="1" customWidth="1"/>
    <col min="5628" max="5628" width="21.5703125" style="75" bestFit="1" customWidth="1"/>
    <col min="5629" max="5629" width="23.7109375" style="75" customWidth="1"/>
    <col min="5630" max="5630" width="25.5703125" style="75" customWidth="1"/>
    <col min="5631" max="5633" width="30.85546875" style="75" bestFit="1" customWidth="1"/>
    <col min="5634" max="5634" width="22.42578125" style="75" bestFit="1" customWidth="1"/>
    <col min="5635" max="5635" width="14.85546875" style="75" customWidth="1"/>
    <col min="5636" max="5636" width="27.28515625" style="75" bestFit="1" customWidth="1"/>
    <col min="5637" max="5637" width="27.7109375" style="75" bestFit="1" customWidth="1"/>
    <col min="5638" max="5638" width="10.7109375" style="75"/>
    <col min="5639" max="5639" width="29.5703125" style="75" bestFit="1" customWidth="1"/>
    <col min="5640" max="5881" width="10.7109375" style="75"/>
    <col min="5882" max="5882" width="4.42578125" style="75" bestFit="1" customWidth="1"/>
    <col min="5883" max="5883" width="124.140625" style="75" bestFit="1" customWidth="1"/>
    <col min="5884" max="5884" width="21.5703125" style="75" bestFit="1" customWidth="1"/>
    <col min="5885" max="5885" width="23.7109375" style="75" customWidth="1"/>
    <col min="5886" max="5886" width="25.5703125" style="75" customWidth="1"/>
    <col min="5887" max="5889" width="30.85546875" style="75" bestFit="1" customWidth="1"/>
    <col min="5890" max="5890" width="22.42578125" style="75" bestFit="1" customWidth="1"/>
    <col min="5891" max="5891" width="14.85546875" style="75" customWidth="1"/>
    <col min="5892" max="5892" width="27.28515625" style="75" bestFit="1" customWidth="1"/>
    <col min="5893" max="5893" width="27.7109375" style="75" bestFit="1" customWidth="1"/>
    <col min="5894" max="5894" width="10.7109375" style="75"/>
    <col min="5895" max="5895" width="29.5703125" style="75" bestFit="1" customWidth="1"/>
    <col min="5896" max="6137" width="10.7109375" style="75"/>
    <col min="6138" max="6138" width="4.42578125" style="75" bestFit="1" customWidth="1"/>
    <col min="6139" max="6139" width="124.140625" style="75" bestFit="1" customWidth="1"/>
    <col min="6140" max="6140" width="21.5703125" style="75" bestFit="1" customWidth="1"/>
    <col min="6141" max="6141" width="23.7109375" style="75" customWidth="1"/>
    <col min="6142" max="6142" width="25.5703125" style="75" customWidth="1"/>
    <col min="6143" max="6145" width="30.85546875" style="75" bestFit="1" customWidth="1"/>
    <col min="6146" max="6146" width="22.42578125" style="75" bestFit="1" customWidth="1"/>
    <col min="6147" max="6147" width="14.85546875" style="75" customWidth="1"/>
    <col min="6148" max="6148" width="27.28515625" style="75" bestFit="1" customWidth="1"/>
    <col min="6149" max="6149" width="27.7109375" style="75" bestFit="1" customWidth="1"/>
    <col min="6150" max="6150" width="10.7109375" style="75"/>
    <col min="6151" max="6151" width="29.5703125" style="75" bestFit="1" customWidth="1"/>
    <col min="6152" max="6393" width="10.7109375" style="75"/>
    <col min="6394" max="6394" width="4.42578125" style="75" bestFit="1" customWidth="1"/>
    <col min="6395" max="6395" width="124.140625" style="75" bestFit="1" customWidth="1"/>
    <col min="6396" max="6396" width="21.5703125" style="75" bestFit="1" customWidth="1"/>
    <col min="6397" max="6397" width="23.7109375" style="75" customWidth="1"/>
    <col min="6398" max="6398" width="25.5703125" style="75" customWidth="1"/>
    <col min="6399" max="6401" width="30.85546875" style="75" bestFit="1" customWidth="1"/>
    <col min="6402" max="6402" width="22.42578125" style="75" bestFit="1" customWidth="1"/>
    <col min="6403" max="6403" width="14.85546875" style="75" customWidth="1"/>
    <col min="6404" max="6404" width="27.28515625" style="75" bestFit="1" customWidth="1"/>
    <col min="6405" max="6405" width="27.7109375" style="75" bestFit="1" customWidth="1"/>
    <col min="6406" max="6406" width="10.7109375" style="75"/>
    <col min="6407" max="6407" width="29.5703125" style="75" bestFit="1" customWidth="1"/>
    <col min="6408" max="6649" width="10.7109375" style="75"/>
    <col min="6650" max="6650" width="4.42578125" style="75" bestFit="1" customWidth="1"/>
    <col min="6651" max="6651" width="124.140625" style="75" bestFit="1" customWidth="1"/>
    <col min="6652" max="6652" width="21.5703125" style="75" bestFit="1" customWidth="1"/>
    <col min="6653" max="6653" width="23.7109375" style="75" customWidth="1"/>
    <col min="6654" max="6654" width="25.5703125" style="75" customWidth="1"/>
    <col min="6655" max="6657" width="30.85546875" style="75" bestFit="1" customWidth="1"/>
    <col min="6658" max="6658" width="22.42578125" style="75" bestFit="1" customWidth="1"/>
    <col min="6659" max="6659" width="14.85546875" style="75" customWidth="1"/>
    <col min="6660" max="6660" width="27.28515625" style="75" bestFit="1" customWidth="1"/>
    <col min="6661" max="6661" width="27.7109375" style="75" bestFit="1" customWidth="1"/>
    <col min="6662" max="6662" width="10.7109375" style="75"/>
    <col min="6663" max="6663" width="29.5703125" style="75" bestFit="1" customWidth="1"/>
    <col min="6664" max="6905" width="10.7109375" style="75"/>
    <col min="6906" max="6906" width="4.42578125" style="75" bestFit="1" customWidth="1"/>
    <col min="6907" max="6907" width="124.140625" style="75" bestFit="1" customWidth="1"/>
    <col min="6908" max="6908" width="21.5703125" style="75" bestFit="1" customWidth="1"/>
    <col min="6909" max="6909" width="23.7109375" style="75" customWidth="1"/>
    <col min="6910" max="6910" width="25.5703125" style="75" customWidth="1"/>
    <col min="6911" max="6913" width="30.85546875" style="75" bestFit="1" customWidth="1"/>
    <col min="6914" max="6914" width="22.42578125" style="75" bestFit="1" customWidth="1"/>
    <col min="6915" max="6915" width="14.85546875" style="75" customWidth="1"/>
    <col min="6916" max="6916" width="27.28515625" style="75" bestFit="1" customWidth="1"/>
    <col min="6917" max="6917" width="27.7109375" style="75" bestFit="1" customWidth="1"/>
    <col min="6918" max="6918" width="10.7109375" style="75"/>
    <col min="6919" max="6919" width="29.5703125" style="75" bestFit="1" customWidth="1"/>
    <col min="6920" max="7161" width="10.7109375" style="75"/>
    <col min="7162" max="7162" width="4.42578125" style="75" bestFit="1" customWidth="1"/>
    <col min="7163" max="7163" width="124.140625" style="75" bestFit="1" customWidth="1"/>
    <col min="7164" max="7164" width="21.5703125" style="75" bestFit="1" customWidth="1"/>
    <col min="7165" max="7165" width="23.7109375" style="75" customWidth="1"/>
    <col min="7166" max="7166" width="25.5703125" style="75" customWidth="1"/>
    <col min="7167" max="7169" width="30.85546875" style="75" bestFit="1" customWidth="1"/>
    <col min="7170" max="7170" width="22.42578125" style="75" bestFit="1" customWidth="1"/>
    <col min="7171" max="7171" width="14.85546875" style="75" customWidth="1"/>
    <col min="7172" max="7172" width="27.28515625" style="75" bestFit="1" customWidth="1"/>
    <col min="7173" max="7173" width="27.7109375" style="75" bestFit="1" customWidth="1"/>
    <col min="7174" max="7174" width="10.7109375" style="75"/>
    <col min="7175" max="7175" width="29.5703125" style="75" bestFit="1" customWidth="1"/>
    <col min="7176" max="7417" width="10.7109375" style="75"/>
    <col min="7418" max="7418" width="4.42578125" style="75" bestFit="1" customWidth="1"/>
    <col min="7419" max="7419" width="124.140625" style="75" bestFit="1" customWidth="1"/>
    <col min="7420" max="7420" width="21.5703125" style="75" bestFit="1" customWidth="1"/>
    <col min="7421" max="7421" width="23.7109375" style="75" customWidth="1"/>
    <col min="7422" max="7422" width="25.5703125" style="75" customWidth="1"/>
    <col min="7423" max="7425" width="30.85546875" style="75" bestFit="1" customWidth="1"/>
    <col min="7426" max="7426" width="22.42578125" style="75" bestFit="1" customWidth="1"/>
    <col min="7427" max="7427" width="14.85546875" style="75" customWidth="1"/>
    <col min="7428" max="7428" width="27.28515625" style="75" bestFit="1" customWidth="1"/>
    <col min="7429" max="7429" width="27.7109375" style="75" bestFit="1" customWidth="1"/>
    <col min="7430" max="7430" width="10.7109375" style="75"/>
    <col min="7431" max="7431" width="29.5703125" style="75" bestFit="1" customWidth="1"/>
    <col min="7432" max="7673" width="10.7109375" style="75"/>
    <col min="7674" max="7674" width="4.42578125" style="75" bestFit="1" customWidth="1"/>
    <col min="7675" max="7675" width="124.140625" style="75" bestFit="1" customWidth="1"/>
    <col min="7676" max="7676" width="21.5703125" style="75" bestFit="1" customWidth="1"/>
    <col min="7677" max="7677" width="23.7109375" style="75" customWidth="1"/>
    <col min="7678" max="7678" width="25.5703125" style="75" customWidth="1"/>
    <col min="7679" max="7681" width="30.85546875" style="75" bestFit="1" customWidth="1"/>
    <col min="7682" max="7682" width="22.42578125" style="75" bestFit="1" customWidth="1"/>
    <col min="7683" max="7683" width="14.85546875" style="75" customWidth="1"/>
    <col min="7684" max="7684" width="27.28515625" style="75" bestFit="1" customWidth="1"/>
    <col min="7685" max="7685" width="27.7109375" style="75" bestFit="1" customWidth="1"/>
    <col min="7686" max="7686" width="10.7109375" style="75"/>
    <col min="7687" max="7687" width="29.5703125" style="75" bestFit="1" customWidth="1"/>
    <col min="7688" max="7929" width="10.7109375" style="75"/>
    <col min="7930" max="7930" width="4.42578125" style="75" bestFit="1" customWidth="1"/>
    <col min="7931" max="7931" width="124.140625" style="75" bestFit="1" customWidth="1"/>
    <col min="7932" max="7932" width="21.5703125" style="75" bestFit="1" customWidth="1"/>
    <col min="7933" max="7933" width="23.7109375" style="75" customWidth="1"/>
    <col min="7934" max="7934" width="25.5703125" style="75" customWidth="1"/>
    <col min="7935" max="7937" width="30.85546875" style="75" bestFit="1" customWidth="1"/>
    <col min="7938" max="7938" width="22.42578125" style="75" bestFit="1" customWidth="1"/>
    <col min="7939" max="7939" width="14.85546875" style="75" customWidth="1"/>
    <col min="7940" max="7940" width="27.28515625" style="75" bestFit="1" customWidth="1"/>
    <col min="7941" max="7941" width="27.7109375" style="75" bestFit="1" customWidth="1"/>
    <col min="7942" max="7942" width="10.7109375" style="75"/>
    <col min="7943" max="7943" width="29.5703125" style="75" bestFit="1" customWidth="1"/>
    <col min="7944" max="8185" width="10.7109375" style="75"/>
    <col min="8186" max="8186" width="4.42578125" style="75" bestFit="1" customWidth="1"/>
    <col min="8187" max="8187" width="124.140625" style="75" bestFit="1" customWidth="1"/>
    <col min="8188" max="8188" width="21.5703125" style="75" bestFit="1" customWidth="1"/>
    <col min="8189" max="8189" width="23.7109375" style="75" customWidth="1"/>
    <col min="8190" max="8190" width="25.5703125" style="75" customWidth="1"/>
    <col min="8191" max="8193" width="30.85546875" style="75" bestFit="1" customWidth="1"/>
    <col min="8194" max="8194" width="22.42578125" style="75" bestFit="1" customWidth="1"/>
    <col min="8195" max="8195" width="14.85546875" style="75" customWidth="1"/>
    <col min="8196" max="8196" width="27.28515625" style="75" bestFit="1" customWidth="1"/>
    <col min="8197" max="8197" width="27.7109375" style="75" bestFit="1" customWidth="1"/>
    <col min="8198" max="8198" width="10.7109375" style="75"/>
    <col min="8199" max="8199" width="29.5703125" style="75" bestFit="1" customWidth="1"/>
    <col min="8200" max="8441" width="10.7109375" style="75"/>
    <col min="8442" max="8442" width="4.42578125" style="75" bestFit="1" customWidth="1"/>
    <col min="8443" max="8443" width="124.140625" style="75" bestFit="1" customWidth="1"/>
    <col min="8444" max="8444" width="21.5703125" style="75" bestFit="1" customWidth="1"/>
    <col min="8445" max="8445" width="23.7109375" style="75" customWidth="1"/>
    <col min="8446" max="8446" width="25.5703125" style="75" customWidth="1"/>
    <col min="8447" max="8449" width="30.85546875" style="75" bestFit="1" customWidth="1"/>
    <col min="8450" max="8450" width="22.42578125" style="75" bestFit="1" customWidth="1"/>
    <col min="8451" max="8451" width="14.85546875" style="75" customWidth="1"/>
    <col min="8452" max="8452" width="27.28515625" style="75" bestFit="1" customWidth="1"/>
    <col min="8453" max="8453" width="27.7109375" style="75" bestFit="1" customWidth="1"/>
    <col min="8454" max="8454" width="10.7109375" style="75"/>
    <col min="8455" max="8455" width="29.5703125" style="75" bestFit="1" customWidth="1"/>
    <col min="8456" max="8697" width="10.7109375" style="75"/>
    <col min="8698" max="8698" width="4.42578125" style="75" bestFit="1" customWidth="1"/>
    <col min="8699" max="8699" width="124.140625" style="75" bestFit="1" customWidth="1"/>
    <col min="8700" max="8700" width="21.5703125" style="75" bestFit="1" customWidth="1"/>
    <col min="8701" max="8701" width="23.7109375" style="75" customWidth="1"/>
    <col min="8702" max="8702" width="25.5703125" style="75" customWidth="1"/>
    <col min="8703" max="8705" width="30.85546875" style="75" bestFit="1" customWidth="1"/>
    <col min="8706" max="8706" width="22.42578125" style="75" bestFit="1" customWidth="1"/>
    <col min="8707" max="8707" width="14.85546875" style="75" customWidth="1"/>
    <col min="8708" max="8708" width="27.28515625" style="75" bestFit="1" customWidth="1"/>
    <col min="8709" max="8709" width="27.7109375" style="75" bestFit="1" customWidth="1"/>
    <col min="8710" max="8710" width="10.7109375" style="75"/>
    <col min="8711" max="8711" width="29.5703125" style="75" bestFit="1" customWidth="1"/>
    <col min="8712" max="8953" width="10.7109375" style="75"/>
    <col min="8954" max="8954" width="4.42578125" style="75" bestFit="1" customWidth="1"/>
    <col min="8955" max="8955" width="124.140625" style="75" bestFit="1" customWidth="1"/>
    <col min="8956" max="8956" width="21.5703125" style="75" bestFit="1" customWidth="1"/>
    <col min="8957" max="8957" width="23.7109375" style="75" customWidth="1"/>
    <col min="8958" max="8958" width="25.5703125" style="75" customWidth="1"/>
    <col min="8959" max="8961" width="30.85546875" style="75" bestFit="1" customWidth="1"/>
    <col min="8962" max="8962" width="22.42578125" style="75" bestFit="1" customWidth="1"/>
    <col min="8963" max="8963" width="14.85546875" style="75" customWidth="1"/>
    <col min="8964" max="8964" width="27.28515625" style="75" bestFit="1" customWidth="1"/>
    <col min="8965" max="8965" width="27.7109375" style="75" bestFit="1" customWidth="1"/>
    <col min="8966" max="8966" width="10.7109375" style="75"/>
    <col min="8967" max="8967" width="29.5703125" style="75" bestFit="1" customWidth="1"/>
    <col min="8968" max="9209" width="10.7109375" style="75"/>
    <col min="9210" max="9210" width="4.42578125" style="75" bestFit="1" customWidth="1"/>
    <col min="9211" max="9211" width="124.140625" style="75" bestFit="1" customWidth="1"/>
    <col min="9212" max="9212" width="21.5703125" style="75" bestFit="1" customWidth="1"/>
    <col min="9213" max="9213" width="23.7109375" style="75" customWidth="1"/>
    <col min="9214" max="9214" width="25.5703125" style="75" customWidth="1"/>
    <col min="9215" max="9217" width="30.85546875" style="75" bestFit="1" customWidth="1"/>
    <col min="9218" max="9218" width="22.42578125" style="75" bestFit="1" customWidth="1"/>
    <col min="9219" max="9219" width="14.85546875" style="75" customWidth="1"/>
    <col min="9220" max="9220" width="27.28515625" style="75" bestFit="1" customWidth="1"/>
    <col min="9221" max="9221" width="27.7109375" style="75" bestFit="1" customWidth="1"/>
    <col min="9222" max="9222" width="10.7109375" style="75"/>
    <col min="9223" max="9223" width="29.5703125" style="75" bestFit="1" customWidth="1"/>
    <col min="9224" max="9465" width="10.7109375" style="75"/>
    <col min="9466" max="9466" width="4.42578125" style="75" bestFit="1" customWidth="1"/>
    <col min="9467" max="9467" width="124.140625" style="75" bestFit="1" customWidth="1"/>
    <col min="9468" max="9468" width="21.5703125" style="75" bestFit="1" customWidth="1"/>
    <col min="9469" max="9469" width="23.7109375" style="75" customWidth="1"/>
    <col min="9470" max="9470" width="25.5703125" style="75" customWidth="1"/>
    <col min="9471" max="9473" width="30.85546875" style="75" bestFit="1" customWidth="1"/>
    <col min="9474" max="9474" width="22.42578125" style="75" bestFit="1" customWidth="1"/>
    <col min="9475" max="9475" width="14.85546875" style="75" customWidth="1"/>
    <col min="9476" max="9476" width="27.28515625" style="75" bestFit="1" customWidth="1"/>
    <col min="9477" max="9477" width="27.7109375" style="75" bestFit="1" customWidth="1"/>
    <col min="9478" max="9478" width="10.7109375" style="75"/>
    <col min="9479" max="9479" width="29.5703125" style="75" bestFit="1" customWidth="1"/>
    <col min="9480" max="9721" width="10.7109375" style="75"/>
    <col min="9722" max="9722" width="4.42578125" style="75" bestFit="1" customWidth="1"/>
    <col min="9723" max="9723" width="124.140625" style="75" bestFit="1" customWidth="1"/>
    <col min="9724" max="9724" width="21.5703125" style="75" bestFit="1" customWidth="1"/>
    <col min="9725" max="9725" width="23.7109375" style="75" customWidth="1"/>
    <col min="9726" max="9726" width="25.5703125" style="75" customWidth="1"/>
    <col min="9727" max="9729" width="30.85546875" style="75" bestFit="1" customWidth="1"/>
    <col min="9730" max="9730" width="22.42578125" style="75" bestFit="1" customWidth="1"/>
    <col min="9731" max="9731" width="14.85546875" style="75" customWidth="1"/>
    <col min="9732" max="9732" width="27.28515625" style="75" bestFit="1" customWidth="1"/>
    <col min="9733" max="9733" width="27.7109375" style="75" bestFit="1" customWidth="1"/>
    <col min="9734" max="9734" width="10.7109375" style="75"/>
    <col min="9735" max="9735" width="29.5703125" style="75" bestFit="1" customWidth="1"/>
    <col min="9736" max="9977" width="10.7109375" style="75"/>
    <col min="9978" max="9978" width="4.42578125" style="75" bestFit="1" customWidth="1"/>
    <col min="9979" max="9979" width="124.140625" style="75" bestFit="1" customWidth="1"/>
    <col min="9980" max="9980" width="21.5703125" style="75" bestFit="1" customWidth="1"/>
    <col min="9981" max="9981" width="23.7109375" style="75" customWidth="1"/>
    <col min="9982" max="9982" width="25.5703125" style="75" customWidth="1"/>
    <col min="9983" max="9985" width="30.85546875" style="75" bestFit="1" customWidth="1"/>
    <col min="9986" max="9986" width="22.42578125" style="75" bestFit="1" customWidth="1"/>
    <col min="9987" max="9987" width="14.85546875" style="75" customWidth="1"/>
    <col min="9988" max="9988" width="27.28515625" style="75" bestFit="1" customWidth="1"/>
    <col min="9989" max="9989" width="27.7109375" style="75" bestFit="1" customWidth="1"/>
    <col min="9990" max="9990" width="10.7109375" style="75"/>
    <col min="9991" max="9991" width="29.5703125" style="75" bestFit="1" customWidth="1"/>
    <col min="9992" max="10233" width="10.7109375" style="75"/>
    <col min="10234" max="10234" width="4.42578125" style="75" bestFit="1" customWidth="1"/>
    <col min="10235" max="10235" width="124.140625" style="75" bestFit="1" customWidth="1"/>
    <col min="10236" max="10236" width="21.5703125" style="75" bestFit="1" customWidth="1"/>
    <col min="10237" max="10237" width="23.7109375" style="75" customWidth="1"/>
    <col min="10238" max="10238" width="25.5703125" style="75" customWidth="1"/>
    <col min="10239" max="10241" width="30.85546875" style="75" bestFit="1" customWidth="1"/>
    <col min="10242" max="10242" width="22.42578125" style="75" bestFit="1" customWidth="1"/>
    <col min="10243" max="10243" width="14.85546875" style="75" customWidth="1"/>
    <col min="10244" max="10244" width="27.28515625" style="75" bestFit="1" customWidth="1"/>
    <col min="10245" max="10245" width="27.7109375" style="75" bestFit="1" customWidth="1"/>
    <col min="10246" max="10246" width="10.7109375" style="75"/>
    <col min="10247" max="10247" width="29.5703125" style="75" bestFit="1" customWidth="1"/>
    <col min="10248" max="10489" width="10.7109375" style="75"/>
    <col min="10490" max="10490" width="4.42578125" style="75" bestFit="1" customWidth="1"/>
    <col min="10491" max="10491" width="124.140625" style="75" bestFit="1" customWidth="1"/>
    <col min="10492" max="10492" width="21.5703125" style="75" bestFit="1" customWidth="1"/>
    <col min="10493" max="10493" width="23.7109375" style="75" customWidth="1"/>
    <col min="10494" max="10494" width="25.5703125" style="75" customWidth="1"/>
    <col min="10495" max="10497" width="30.85546875" style="75" bestFit="1" customWidth="1"/>
    <col min="10498" max="10498" width="22.42578125" style="75" bestFit="1" customWidth="1"/>
    <col min="10499" max="10499" width="14.85546875" style="75" customWidth="1"/>
    <col min="10500" max="10500" width="27.28515625" style="75" bestFit="1" customWidth="1"/>
    <col min="10501" max="10501" width="27.7109375" style="75" bestFit="1" customWidth="1"/>
    <col min="10502" max="10502" width="10.7109375" style="75"/>
    <col min="10503" max="10503" width="29.5703125" style="75" bestFit="1" customWidth="1"/>
    <col min="10504" max="10745" width="10.7109375" style="75"/>
    <col min="10746" max="10746" width="4.42578125" style="75" bestFit="1" customWidth="1"/>
    <col min="10747" max="10747" width="124.140625" style="75" bestFit="1" customWidth="1"/>
    <col min="10748" max="10748" width="21.5703125" style="75" bestFit="1" customWidth="1"/>
    <col min="10749" max="10749" width="23.7109375" style="75" customWidth="1"/>
    <col min="10750" max="10750" width="25.5703125" style="75" customWidth="1"/>
    <col min="10751" max="10753" width="30.85546875" style="75" bestFit="1" customWidth="1"/>
    <col min="10754" max="10754" width="22.42578125" style="75" bestFit="1" customWidth="1"/>
    <col min="10755" max="10755" width="14.85546875" style="75" customWidth="1"/>
    <col min="10756" max="10756" width="27.28515625" style="75" bestFit="1" customWidth="1"/>
    <col min="10757" max="10757" width="27.7109375" style="75" bestFit="1" customWidth="1"/>
    <col min="10758" max="10758" width="10.7109375" style="75"/>
    <col min="10759" max="10759" width="29.5703125" style="75" bestFit="1" customWidth="1"/>
    <col min="10760" max="11001" width="10.7109375" style="75"/>
    <col min="11002" max="11002" width="4.42578125" style="75" bestFit="1" customWidth="1"/>
    <col min="11003" max="11003" width="124.140625" style="75" bestFit="1" customWidth="1"/>
    <col min="11004" max="11004" width="21.5703125" style="75" bestFit="1" customWidth="1"/>
    <col min="11005" max="11005" width="23.7109375" style="75" customWidth="1"/>
    <col min="11006" max="11006" width="25.5703125" style="75" customWidth="1"/>
    <col min="11007" max="11009" width="30.85546875" style="75" bestFit="1" customWidth="1"/>
    <col min="11010" max="11010" width="22.42578125" style="75" bestFit="1" customWidth="1"/>
    <col min="11011" max="11011" width="14.85546875" style="75" customWidth="1"/>
    <col min="11012" max="11012" width="27.28515625" style="75" bestFit="1" customWidth="1"/>
    <col min="11013" max="11013" width="27.7109375" style="75" bestFit="1" customWidth="1"/>
    <col min="11014" max="11014" width="10.7109375" style="75"/>
    <col min="11015" max="11015" width="29.5703125" style="75" bestFit="1" customWidth="1"/>
    <col min="11016" max="11257" width="10.7109375" style="75"/>
    <col min="11258" max="11258" width="4.42578125" style="75" bestFit="1" customWidth="1"/>
    <col min="11259" max="11259" width="124.140625" style="75" bestFit="1" customWidth="1"/>
    <col min="11260" max="11260" width="21.5703125" style="75" bestFit="1" customWidth="1"/>
    <col min="11261" max="11261" width="23.7109375" style="75" customWidth="1"/>
    <col min="11262" max="11262" width="25.5703125" style="75" customWidth="1"/>
    <col min="11263" max="11265" width="30.85546875" style="75" bestFit="1" customWidth="1"/>
    <col min="11266" max="11266" width="22.42578125" style="75" bestFit="1" customWidth="1"/>
    <col min="11267" max="11267" width="14.85546875" style="75" customWidth="1"/>
    <col min="11268" max="11268" width="27.28515625" style="75" bestFit="1" customWidth="1"/>
    <col min="11269" max="11269" width="27.7109375" style="75" bestFit="1" customWidth="1"/>
    <col min="11270" max="11270" width="10.7109375" style="75"/>
    <col min="11271" max="11271" width="29.5703125" style="75" bestFit="1" customWidth="1"/>
    <col min="11272" max="11513" width="10.7109375" style="75"/>
    <col min="11514" max="11514" width="4.42578125" style="75" bestFit="1" customWidth="1"/>
    <col min="11515" max="11515" width="124.140625" style="75" bestFit="1" customWidth="1"/>
    <col min="11516" max="11516" width="21.5703125" style="75" bestFit="1" customWidth="1"/>
    <col min="11517" max="11517" width="23.7109375" style="75" customWidth="1"/>
    <col min="11518" max="11518" width="25.5703125" style="75" customWidth="1"/>
    <col min="11519" max="11521" width="30.85546875" style="75" bestFit="1" customWidth="1"/>
    <col min="11522" max="11522" width="22.42578125" style="75" bestFit="1" customWidth="1"/>
    <col min="11523" max="11523" width="14.85546875" style="75" customWidth="1"/>
    <col min="11524" max="11524" width="27.28515625" style="75" bestFit="1" customWidth="1"/>
    <col min="11525" max="11525" width="27.7109375" style="75" bestFit="1" customWidth="1"/>
    <col min="11526" max="11526" width="10.7109375" style="75"/>
    <col min="11527" max="11527" width="29.5703125" style="75" bestFit="1" customWidth="1"/>
    <col min="11528" max="11769" width="10.7109375" style="75"/>
    <col min="11770" max="11770" width="4.42578125" style="75" bestFit="1" customWidth="1"/>
    <col min="11771" max="11771" width="124.140625" style="75" bestFit="1" customWidth="1"/>
    <col min="11772" max="11772" width="21.5703125" style="75" bestFit="1" customWidth="1"/>
    <col min="11773" max="11773" width="23.7109375" style="75" customWidth="1"/>
    <col min="11774" max="11774" width="25.5703125" style="75" customWidth="1"/>
    <col min="11775" max="11777" width="30.85546875" style="75" bestFit="1" customWidth="1"/>
    <col min="11778" max="11778" width="22.42578125" style="75" bestFit="1" customWidth="1"/>
    <col min="11779" max="11779" width="14.85546875" style="75" customWidth="1"/>
    <col min="11780" max="11780" width="27.28515625" style="75" bestFit="1" customWidth="1"/>
    <col min="11781" max="11781" width="27.7109375" style="75" bestFit="1" customWidth="1"/>
    <col min="11782" max="11782" width="10.7109375" style="75"/>
    <col min="11783" max="11783" width="29.5703125" style="75" bestFit="1" customWidth="1"/>
    <col min="11784" max="12025" width="10.7109375" style="75"/>
    <col min="12026" max="12026" width="4.42578125" style="75" bestFit="1" customWidth="1"/>
    <col min="12027" max="12027" width="124.140625" style="75" bestFit="1" customWidth="1"/>
    <col min="12028" max="12028" width="21.5703125" style="75" bestFit="1" customWidth="1"/>
    <col min="12029" max="12029" width="23.7109375" style="75" customWidth="1"/>
    <col min="12030" max="12030" width="25.5703125" style="75" customWidth="1"/>
    <col min="12031" max="12033" width="30.85546875" style="75" bestFit="1" customWidth="1"/>
    <col min="12034" max="12034" width="22.42578125" style="75" bestFit="1" customWidth="1"/>
    <col min="12035" max="12035" width="14.85546875" style="75" customWidth="1"/>
    <col min="12036" max="12036" width="27.28515625" style="75" bestFit="1" customWidth="1"/>
    <col min="12037" max="12037" width="27.7109375" style="75" bestFit="1" customWidth="1"/>
    <col min="12038" max="12038" width="10.7109375" style="75"/>
    <col min="12039" max="12039" width="29.5703125" style="75" bestFit="1" customWidth="1"/>
    <col min="12040" max="12281" width="10.7109375" style="75"/>
    <col min="12282" max="12282" width="4.42578125" style="75" bestFit="1" customWidth="1"/>
    <col min="12283" max="12283" width="124.140625" style="75" bestFit="1" customWidth="1"/>
    <col min="12284" max="12284" width="21.5703125" style="75" bestFit="1" customWidth="1"/>
    <col min="12285" max="12285" width="23.7109375" style="75" customWidth="1"/>
    <col min="12286" max="12286" width="25.5703125" style="75" customWidth="1"/>
    <col min="12287" max="12289" width="30.85546875" style="75" bestFit="1" customWidth="1"/>
    <col min="12290" max="12290" width="22.42578125" style="75" bestFit="1" customWidth="1"/>
    <col min="12291" max="12291" width="14.85546875" style="75" customWidth="1"/>
    <col min="12292" max="12292" width="27.28515625" style="75" bestFit="1" customWidth="1"/>
    <col min="12293" max="12293" width="27.7109375" style="75" bestFit="1" customWidth="1"/>
    <col min="12294" max="12294" width="10.7109375" style="75"/>
    <col min="12295" max="12295" width="29.5703125" style="75" bestFit="1" customWidth="1"/>
    <col min="12296" max="12537" width="10.7109375" style="75"/>
    <col min="12538" max="12538" width="4.42578125" style="75" bestFit="1" customWidth="1"/>
    <col min="12539" max="12539" width="124.140625" style="75" bestFit="1" customWidth="1"/>
    <col min="12540" max="12540" width="21.5703125" style="75" bestFit="1" customWidth="1"/>
    <col min="12541" max="12541" width="23.7109375" style="75" customWidth="1"/>
    <col min="12542" max="12542" width="25.5703125" style="75" customWidth="1"/>
    <col min="12543" max="12545" width="30.85546875" style="75" bestFit="1" customWidth="1"/>
    <col min="12546" max="12546" width="22.42578125" style="75" bestFit="1" customWidth="1"/>
    <col min="12547" max="12547" width="14.85546875" style="75" customWidth="1"/>
    <col min="12548" max="12548" width="27.28515625" style="75" bestFit="1" customWidth="1"/>
    <col min="12549" max="12549" width="27.7109375" style="75" bestFit="1" customWidth="1"/>
    <col min="12550" max="12550" width="10.7109375" style="75"/>
    <col min="12551" max="12551" width="29.5703125" style="75" bestFit="1" customWidth="1"/>
    <col min="12552" max="12793" width="10.7109375" style="75"/>
    <col min="12794" max="12794" width="4.42578125" style="75" bestFit="1" customWidth="1"/>
    <col min="12795" max="12795" width="124.140625" style="75" bestFit="1" customWidth="1"/>
    <col min="12796" max="12796" width="21.5703125" style="75" bestFit="1" customWidth="1"/>
    <col min="12797" max="12797" width="23.7109375" style="75" customWidth="1"/>
    <col min="12798" max="12798" width="25.5703125" style="75" customWidth="1"/>
    <col min="12799" max="12801" width="30.85546875" style="75" bestFit="1" customWidth="1"/>
    <col min="12802" max="12802" width="22.42578125" style="75" bestFit="1" customWidth="1"/>
    <col min="12803" max="12803" width="14.85546875" style="75" customWidth="1"/>
    <col min="12804" max="12804" width="27.28515625" style="75" bestFit="1" customWidth="1"/>
    <col min="12805" max="12805" width="27.7109375" style="75" bestFit="1" customWidth="1"/>
    <col min="12806" max="12806" width="10.7109375" style="75"/>
    <col min="12807" max="12807" width="29.5703125" style="75" bestFit="1" customWidth="1"/>
    <col min="12808" max="13049" width="10.7109375" style="75"/>
    <col min="13050" max="13050" width="4.42578125" style="75" bestFit="1" customWidth="1"/>
    <col min="13051" max="13051" width="124.140625" style="75" bestFit="1" customWidth="1"/>
    <col min="13052" max="13052" width="21.5703125" style="75" bestFit="1" customWidth="1"/>
    <col min="13053" max="13053" width="23.7109375" style="75" customWidth="1"/>
    <col min="13054" max="13054" width="25.5703125" style="75" customWidth="1"/>
    <col min="13055" max="13057" width="30.85546875" style="75" bestFit="1" customWidth="1"/>
    <col min="13058" max="13058" width="22.42578125" style="75" bestFit="1" customWidth="1"/>
    <col min="13059" max="13059" width="14.85546875" style="75" customWidth="1"/>
    <col min="13060" max="13060" width="27.28515625" style="75" bestFit="1" customWidth="1"/>
    <col min="13061" max="13061" width="27.7109375" style="75" bestFit="1" customWidth="1"/>
    <col min="13062" max="13062" width="10.7109375" style="75"/>
    <col min="13063" max="13063" width="29.5703125" style="75" bestFit="1" customWidth="1"/>
    <col min="13064" max="13305" width="10.7109375" style="75"/>
    <col min="13306" max="13306" width="4.42578125" style="75" bestFit="1" customWidth="1"/>
    <col min="13307" max="13307" width="124.140625" style="75" bestFit="1" customWidth="1"/>
    <col min="13308" max="13308" width="21.5703125" style="75" bestFit="1" customWidth="1"/>
    <col min="13309" max="13309" width="23.7109375" style="75" customWidth="1"/>
    <col min="13310" max="13310" width="25.5703125" style="75" customWidth="1"/>
    <col min="13311" max="13313" width="30.85546875" style="75" bestFit="1" customWidth="1"/>
    <col min="13314" max="13314" width="22.42578125" style="75" bestFit="1" customWidth="1"/>
    <col min="13315" max="13315" width="14.85546875" style="75" customWidth="1"/>
    <col min="13316" max="13316" width="27.28515625" style="75" bestFit="1" customWidth="1"/>
    <col min="13317" max="13317" width="27.7109375" style="75" bestFit="1" customWidth="1"/>
    <col min="13318" max="13318" width="10.7109375" style="75"/>
    <col min="13319" max="13319" width="29.5703125" style="75" bestFit="1" customWidth="1"/>
    <col min="13320" max="13561" width="10.7109375" style="75"/>
    <col min="13562" max="13562" width="4.42578125" style="75" bestFit="1" customWidth="1"/>
    <col min="13563" max="13563" width="124.140625" style="75" bestFit="1" customWidth="1"/>
    <col min="13564" max="13564" width="21.5703125" style="75" bestFit="1" customWidth="1"/>
    <col min="13565" max="13565" width="23.7109375" style="75" customWidth="1"/>
    <col min="13566" max="13566" width="25.5703125" style="75" customWidth="1"/>
    <col min="13567" max="13569" width="30.85546875" style="75" bestFit="1" customWidth="1"/>
    <col min="13570" max="13570" width="22.42578125" style="75" bestFit="1" customWidth="1"/>
    <col min="13571" max="13571" width="14.85546875" style="75" customWidth="1"/>
    <col min="13572" max="13572" width="27.28515625" style="75" bestFit="1" customWidth="1"/>
    <col min="13573" max="13573" width="27.7109375" style="75" bestFit="1" customWidth="1"/>
    <col min="13574" max="13574" width="10.7109375" style="75"/>
    <col min="13575" max="13575" width="29.5703125" style="75" bestFit="1" customWidth="1"/>
    <col min="13576" max="13817" width="10.7109375" style="75"/>
    <col min="13818" max="13818" width="4.42578125" style="75" bestFit="1" customWidth="1"/>
    <col min="13819" max="13819" width="124.140625" style="75" bestFit="1" customWidth="1"/>
    <col min="13820" max="13820" width="21.5703125" style="75" bestFit="1" customWidth="1"/>
    <col min="13821" max="13821" width="23.7109375" style="75" customWidth="1"/>
    <col min="13822" max="13822" width="25.5703125" style="75" customWidth="1"/>
    <col min="13823" max="13825" width="30.85546875" style="75" bestFit="1" customWidth="1"/>
    <col min="13826" max="13826" width="22.42578125" style="75" bestFit="1" customWidth="1"/>
    <col min="13827" max="13827" width="14.85546875" style="75" customWidth="1"/>
    <col min="13828" max="13828" width="27.28515625" style="75" bestFit="1" customWidth="1"/>
    <col min="13829" max="13829" width="27.7109375" style="75" bestFit="1" customWidth="1"/>
    <col min="13830" max="13830" width="10.7109375" style="75"/>
    <col min="13831" max="13831" width="29.5703125" style="75" bestFit="1" customWidth="1"/>
    <col min="13832" max="14073" width="10.7109375" style="75"/>
    <col min="14074" max="14074" width="4.42578125" style="75" bestFit="1" customWidth="1"/>
    <col min="14075" max="14075" width="124.140625" style="75" bestFit="1" customWidth="1"/>
    <col min="14076" max="14076" width="21.5703125" style="75" bestFit="1" customWidth="1"/>
    <col min="14077" max="14077" width="23.7109375" style="75" customWidth="1"/>
    <col min="14078" max="14078" width="25.5703125" style="75" customWidth="1"/>
    <col min="14079" max="14081" width="30.85546875" style="75" bestFit="1" customWidth="1"/>
    <col min="14082" max="14082" width="22.42578125" style="75" bestFit="1" customWidth="1"/>
    <col min="14083" max="14083" width="14.85546875" style="75" customWidth="1"/>
    <col min="14084" max="14084" width="27.28515625" style="75" bestFit="1" customWidth="1"/>
    <col min="14085" max="14085" width="27.7109375" style="75" bestFit="1" customWidth="1"/>
    <col min="14086" max="14086" width="10.7109375" style="75"/>
    <col min="14087" max="14087" width="29.5703125" style="75" bestFit="1" customWidth="1"/>
    <col min="14088" max="14329" width="10.7109375" style="75"/>
    <col min="14330" max="14330" width="4.42578125" style="75" bestFit="1" customWidth="1"/>
    <col min="14331" max="14331" width="124.140625" style="75" bestFit="1" customWidth="1"/>
    <col min="14332" max="14332" width="21.5703125" style="75" bestFit="1" customWidth="1"/>
    <col min="14333" max="14333" width="23.7109375" style="75" customWidth="1"/>
    <col min="14334" max="14334" width="25.5703125" style="75" customWidth="1"/>
    <col min="14335" max="14337" width="30.85546875" style="75" bestFit="1" customWidth="1"/>
    <col min="14338" max="14338" width="22.42578125" style="75" bestFit="1" customWidth="1"/>
    <col min="14339" max="14339" width="14.85546875" style="75" customWidth="1"/>
    <col min="14340" max="14340" width="27.28515625" style="75" bestFit="1" customWidth="1"/>
    <col min="14341" max="14341" width="27.7109375" style="75" bestFit="1" customWidth="1"/>
    <col min="14342" max="14342" width="10.7109375" style="75"/>
    <col min="14343" max="14343" width="29.5703125" style="75" bestFit="1" customWidth="1"/>
    <col min="14344" max="14585" width="10.7109375" style="75"/>
    <col min="14586" max="14586" width="4.42578125" style="75" bestFit="1" customWidth="1"/>
    <col min="14587" max="14587" width="124.140625" style="75" bestFit="1" customWidth="1"/>
    <col min="14588" max="14588" width="21.5703125" style="75" bestFit="1" customWidth="1"/>
    <col min="14589" max="14589" width="23.7109375" style="75" customWidth="1"/>
    <col min="14590" max="14590" width="25.5703125" style="75" customWidth="1"/>
    <col min="14591" max="14593" width="30.85546875" style="75" bestFit="1" customWidth="1"/>
    <col min="14594" max="14594" width="22.42578125" style="75" bestFit="1" customWidth="1"/>
    <col min="14595" max="14595" width="14.85546875" style="75" customWidth="1"/>
    <col min="14596" max="14596" width="27.28515625" style="75" bestFit="1" customWidth="1"/>
    <col min="14597" max="14597" width="27.7109375" style="75" bestFit="1" customWidth="1"/>
    <col min="14598" max="14598" width="10.7109375" style="75"/>
    <col min="14599" max="14599" width="29.5703125" style="75" bestFit="1" customWidth="1"/>
    <col min="14600" max="14841" width="10.7109375" style="75"/>
    <col min="14842" max="14842" width="4.42578125" style="75" bestFit="1" customWidth="1"/>
    <col min="14843" max="14843" width="124.140625" style="75" bestFit="1" customWidth="1"/>
    <col min="14844" max="14844" width="21.5703125" style="75" bestFit="1" customWidth="1"/>
    <col min="14845" max="14845" width="23.7109375" style="75" customWidth="1"/>
    <col min="14846" max="14846" width="25.5703125" style="75" customWidth="1"/>
    <col min="14847" max="14849" width="30.85546875" style="75" bestFit="1" customWidth="1"/>
    <col min="14850" max="14850" width="22.42578125" style="75" bestFit="1" customWidth="1"/>
    <col min="14851" max="14851" width="14.85546875" style="75" customWidth="1"/>
    <col min="14852" max="14852" width="27.28515625" style="75" bestFit="1" customWidth="1"/>
    <col min="14853" max="14853" width="27.7109375" style="75" bestFit="1" customWidth="1"/>
    <col min="14854" max="14854" width="10.7109375" style="75"/>
    <col min="14855" max="14855" width="29.5703125" style="75" bestFit="1" customWidth="1"/>
    <col min="14856" max="15097" width="10.7109375" style="75"/>
    <col min="15098" max="15098" width="4.42578125" style="75" bestFit="1" customWidth="1"/>
    <col min="15099" max="15099" width="124.140625" style="75" bestFit="1" customWidth="1"/>
    <col min="15100" max="15100" width="21.5703125" style="75" bestFit="1" customWidth="1"/>
    <col min="15101" max="15101" width="23.7109375" style="75" customWidth="1"/>
    <col min="15102" max="15102" width="25.5703125" style="75" customWidth="1"/>
    <col min="15103" max="15105" width="30.85546875" style="75" bestFit="1" customWidth="1"/>
    <col min="15106" max="15106" width="22.42578125" style="75" bestFit="1" customWidth="1"/>
    <col min="15107" max="15107" width="14.85546875" style="75" customWidth="1"/>
    <col min="15108" max="15108" width="27.28515625" style="75" bestFit="1" customWidth="1"/>
    <col min="15109" max="15109" width="27.7109375" style="75" bestFit="1" customWidth="1"/>
    <col min="15110" max="15110" width="10.7109375" style="75"/>
    <col min="15111" max="15111" width="29.5703125" style="75" bestFit="1" customWidth="1"/>
    <col min="15112" max="15353" width="10.7109375" style="75"/>
    <col min="15354" max="15354" width="4.42578125" style="75" bestFit="1" customWidth="1"/>
    <col min="15355" max="15355" width="124.140625" style="75" bestFit="1" customWidth="1"/>
    <col min="15356" max="15356" width="21.5703125" style="75" bestFit="1" customWidth="1"/>
    <col min="15357" max="15357" width="23.7109375" style="75" customWidth="1"/>
    <col min="15358" max="15358" width="25.5703125" style="75" customWidth="1"/>
    <col min="15359" max="15361" width="30.85546875" style="75" bestFit="1" customWidth="1"/>
    <col min="15362" max="15362" width="22.42578125" style="75" bestFit="1" customWidth="1"/>
    <col min="15363" max="15363" width="14.85546875" style="75" customWidth="1"/>
    <col min="15364" max="15364" width="27.28515625" style="75" bestFit="1" customWidth="1"/>
    <col min="15365" max="15365" width="27.7109375" style="75" bestFit="1" customWidth="1"/>
    <col min="15366" max="15366" width="10.7109375" style="75"/>
    <col min="15367" max="15367" width="29.5703125" style="75" bestFit="1" customWidth="1"/>
    <col min="15368" max="15609" width="10.7109375" style="75"/>
    <col min="15610" max="15610" width="4.42578125" style="75" bestFit="1" customWidth="1"/>
    <col min="15611" max="15611" width="124.140625" style="75" bestFit="1" customWidth="1"/>
    <col min="15612" max="15612" width="21.5703125" style="75" bestFit="1" customWidth="1"/>
    <col min="15613" max="15613" width="23.7109375" style="75" customWidth="1"/>
    <col min="15614" max="15614" width="25.5703125" style="75" customWidth="1"/>
    <col min="15615" max="15617" width="30.85546875" style="75" bestFit="1" customWidth="1"/>
    <col min="15618" max="15618" width="22.42578125" style="75" bestFit="1" customWidth="1"/>
    <col min="15619" max="15619" width="14.85546875" style="75" customWidth="1"/>
    <col min="15620" max="15620" width="27.28515625" style="75" bestFit="1" customWidth="1"/>
    <col min="15621" max="15621" width="27.7109375" style="75" bestFit="1" customWidth="1"/>
    <col min="15622" max="15622" width="10.7109375" style="75"/>
    <col min="15623" max="15623" width="29.5703125" style="75" bestFit="1" customWidth="1"/>
    <col min="15624" max="15865" width="10.7109375" style="75"/>
    <col min="15866" max="15866" width="4.42578125" style="75" bestFit="1" customWidth="1"/>
    <col min="15867" max="15867" width="124.140625" style="75" bestFit="1" customWidth="1"/>
    <col min="15868" max="15868" width="21.5703125" style="75" bestFit="1" customWidth="1"/>
    <col min="15869" max="15869" width="23.7109375" style="75" customWidth="1"/>
    <col min="15870" max="15870" width="25.5703125" style="75" customWidth="1"/>
    <col min="15871" max="15873" width="30.85546875" style="75" bestFit="1" customWidth="1"/>
    <col min="15874" max="15874" width="22.42578125" style="75" bestFit="1" customWidth="1"/>
    <col min="15875" max="15875" width="14.85546875" style="75" customWidth="1"/>
    <col min="15876" max="15876" width="27.28515625" style="75" bestFit="1" customWidth="1"/>
    <col min="15877" max="15877" width="27.7109375" style="75" bestFit="1" customWidth="1"/>
    <col min="15878" max="15878" width="10.7109375" style="75"/>
    <col min="15879" max="15879" width="29.5703125" style="75" bestFit="1" customWidth="1"/>
    <col min="15880" max="16121" width="10.7109375" style="75"/>
    <col min="16122" max="16122" width="4.42578125" style="75" bestFit="1" customWidth="1"/>
    <col min="16123" max="16123" width="124.140625" style="75" bestFit="1" customWidth="1"/>
    <col min="16124" max="16124" width="21.5703125" style="75" bestFit="1" customWidth="1"/>
    <col min="16125" max="16125" width="23.7109375" style="75" customWidth="1"/>
    <col min="16126" max="16126" width="25.5703125" style="75" customWidth="1"/>
    <col min="16127" max="16129" width="30.85546875" style="75" bestFit="1" customWidth="1"/>
    <col min="16130" max="16130" width="22.42578125" style="75" bestFit="1" customWidth="1"/>
    <col min="16131" max="16131" width="14.85546875" style="75" customWidth="1"/>
    <col min="16132" max="16132" width="27.28515625" style="75" bestFit="1" customWidth="1"/>
    <col min="16133" max="16133" width="27.7109375" style="75" bestFit="1" customWidth="1"/>
    <col min="16134" max="16134" width="10.7109375" style="75"/>
    <col min="16135" max="16135" width="29.5703125" style="75" bestFit="1" customWidth="1"/>
    <col min="16136" max="16384" width="10.7109375" style="75"/>
  </cols>
  <sheetData>
    <row r="1" spans="1:10" ht="23.25" x14ac:dyDescent="0.35">
      <c r="A1" s="148" t="s">
        <v>138</v>
      </c>
      <c r="B1" s="148"/>
      <c r="C1" s="59"/>
      <c r="D1" s="59"/>
      <c r="E1" s="59"/>
      <c r="F1" s="59"/>
      <c r="G1" s="59"/>
      <c r="H1" s="59"/>
      <c r="I1" s="59"/>
    </row>
    <row r="2" spans="1:10" s="78" customFormat="1" ht="30" x14ac:dyDescent="0.4">
      <c r="A2" s="76"/>
      <c r="B2" s="77"/>
      <c r="C2" s="6">
        <v>2013</v>
      </c>
      <c r="D2" s="6">
        <v>2014</v>
      </c>
      <c r="E2" s="6">
        <v>2015</v>
      </c>
      <c r="F2" s="6">
        <v>2016</v>
      </c>
      <c r="G2" s="6" t="s">
        <v>3</v>
      </c>
      <c r="H2" s="6" t="s">
        <v>4</v>
      </c>
      <c r="I2" s="6" t="s">
        <v>5</v>
      </c>
      <c r="J2" s="6" t="s">
        <v>6</v>
      </c>
    </row>
    <row r="3" spans="1:10" ht="25.5" x14ac:dyDescent="0.35">
      <c r="A3" s="44"/>
      <c r="B3" s="79" t="s">
        <v>139</v>
      </c>
      <c r="C3" s="48"/>
      <c r="D3" s="80"/>
      <c r="E3" s="80"/>
      <c r="F3" s="80"/>
      <c r="G3" s="80"/>
      <c r="H3" s="80"/>
      <c r="I3" s="80"/>
    </row>
    <row r="4" spans="1:10" ht="25.5" x14ac:dyDescent="0.35">
      <c r="A4" s="44" t="s">
        <v>93</v>
      </c>
      <c r="B4" s="79" t="s">
        <v>94</v>
      </c>
      <c r="C4" s="81">
        <v>260312.49628299999</v>
      </c>
      <c r="D4" s="81">
        <v>338330.02714299998</v>
      </c>
      <c r="E4" s="81">
        <v>326515.08769299998</v>
      </c>
      <c r="F4" s="81">
        <v>269707.34571440204</v>
      </c>
      <c r="G4" s="81">
        <v>74332.7</v>
      </c>
      <c r="H4" s="81">
        <v>89884.562625999999</v>
      </c>
      <c r="I4" s="81">
        <v>51142.305815</v>
      </c>
      <c r="J4" s="82">
        <v>76915.055625793</v>
      </c>
    </row>
    <row r="5" spans="1:10" ht="25.5" x14ac:dyDescent="0.35">
      <c r="A5" s="44" t="s">
        <v>95</v>
      </c>
      <c r="B5" s="79" t="s">
        <v>96</v>
      </c>
      <c r="C5" s="81">
        <v>308373.09804299998</v>
      </c>
      <c r="D5" s="81">
        <v>455173.49682599993</v>
      </c>
      <c r="E5" s="81">
        <v>417906.65112000005</v>
      </c>
      <c r="F5" s="81">
        <v>413609.48183531099</v>
      </c>
      <c r="G5" s="81">
        <v>86136</v>
      </c>
      <c r="H5" s="81">
        <v>147034.61036399999</v>
      </c>
      <c r="I5" s="81">
        <v>81782.779496000003</v>
      </c>
      <c r="J5" s="82">
        <v>113462.464414234</v>
      </c>
    </row>
    <row r="6" spans="1:10" ht="25.5" x14ac:dyDescent="0.35">
      <c r="A6" s="44" t="s">
        <v>97</v>
      </c>
      <c r="B6" s="79" t="s">
        <v>98</v>
      </c>
      <c r="C6" s="81">
        <v>41603.172739999995</v>
      </c>
      <c r="D6" s="81">
        <v>90293.920996999994</v>
      </c>
      <c r="E6" s="81">
        <v>74171.774797000005</v>
      </c>
      <c r="F6" s="81">
        <v>70782.485635428995</v>
      </c>
      <c r="G6" s="81">
        <v>22387.8</v>
      </c>
      <c r="H6" s="81">
        <v>24290.208439999999</v>
      </c>
      <c r="I6" s="81">
        <v>14748.576541</v>
      </c>
      <c r="J6" s="82">
        <v>31747.542683828997</v>
      </c>
    </row>
    <row r="7" spans="1:10" ht="25.5" x14ac:dyDescent="0.35">
      <c r="A7" s="44" t="s">
        <v>99</v>
      </c>
      <c r="B7" s="79" t="s">
        <v>100</v>
      </c>
      <c r="C7" s="81">
        <v>662184.54723899998</v>
      </c>
      <c r="D7" s="81">
        <v>404896.35600600007</v>
      </c>
      <c r="E7" s="81">
        <v>346930.68311999994</v>
      </c>
      <c r="F7" s="81">
        <v>461409.205093503</v>
      </c>
      <c r="G7" s="81">
        <v>108450.7</v>
      </c>
      <c r="H7" s="81">
        <v>110162.624453</v>
      </c>
      <c r="I7" s="81">
        <v>88445.289455999999</v>
      </c>
      <c r="J7" s="82">
        <v>148548.15404872101</v>
      </c>
    </row>
    <row r="8" spans="1:10" ht="25.5" x14ac:dyDescent="0.35">
      <c r="A8" s="44" t="s">
        <v>101</v>
      </c>
      <c r="B8" s="79" t="s">
        <v>102</v>
      </c>
      <c r="C8" s="81">
        <v>1449264.427527</v>
      </c>
      <c r="D8" s="81">
        <v>1243577.8362078399</v>
      </c>
      <c r="E8" s="81">
        <v>1273444.1955510501</v>
      </c>
      <c r="F8" s="81">
        <v>2567320.103793228</v>
      </c>
      <c r="G8" s="81">
        <v>230327.7</v>
      </c>
      <c r="H8" s="81">
        <v>337965.30949050002</v>
      </c>
      <c r="I8" s="81">
        <v>317307.46649215004</v>
      </c>
      <c r="J8" s="82">
        <v>724048.32468160905</v>
      </c>
    </row>
    <row r="9" spans="1:10" ht="25.5" x14ac:dyDescent="0.35">
      <c r="A9" s="44" t="s">
        <v>103</v>
      </c>
      <c r="B9" s="79" t="s">
        <v>104</v>
      </c>
      <c r="C9" s="81">
        <v>502008.964247</v>
      </c>
      <c r="D9" s="81">
        <v>583535.01460400003</v>
      </c>
      <c r="E9" s="81">
        <v>578946.875642</v>
      </c>
      <c r="F9" s="81">
        <v>736186.61640946707</v>
      </c>
      <c r="G9" s="81">
        <v>118987.2</v>
      </c>
      <c r="H9" s="81">
        <v>128986.22822</v>
      </c>
      <c r="I9" s="81">
        <v>135756.504606</v>
      </c>
      <c r="J9" s="82">
        <v>217153.66498336999</v>
      </c>
    </row>
    <row r="10" spans="1:10" ht="25.5" x14ac:dyDescent="0.35">
      <c r="A10" s="44" t="s">
        <v>105</v>
      </c>
      <c r="B10" s="79" t="s">
        <v>106</v>
      </c>
      <c r="C10" s="81">
        <v>631139.22936200001</v>
      </c>
      <c r="D10" s="81">
        <v>444833.11803399998</v>
      </c>
      <c r="E10" s="81">
        <v>378747.390472</v>
      </c>
      <c r="F10" s="81">
        <v>463288.76321315503</v>
      </c>
      <c r="G10" s="81">
        <v>99317.7</v>
      </c>
      <c r="H10" s="81">
        <v>101976.844773</v>
      </c>
      <c r="I10" s="81">
        <v>105683.838841</v>
      </c>
      <c r="J10" s="82">
        <v>126620.21057998399</v>
      </c>
    </row>
    <row r="11" spans="1:10" ht="25.5" x14ac:dyDescent="0.35">
      <c r="A11" s="44" t="s">
        <v>107</v>
      </c>
      <c r="B11" s="79" t="s">
        <v>108</v>
      </c>
      <c r="C11" s="81">
        <v>9898.4596290000009</v>
      </c>
      <c r="D11" s="81">
        <v>5747.4297380000007</v>
      </c>
      <c r="E11" s="81">
        <v>7555.949971</v>
      </c>
      <c r="F11" s="81">
        <v>9359.8171280750012</v>
      </c>
      <c r="G11" s="81">
        <v>1285.8</v>
      </c>
      <c r="H11" s="81">
        <v>1632.2766790000001</v>
      </c>
      <c r="I11" s="81">
        <v>1505.3872019999999</v>
      </c>
      <c r="J11" s="82">
        <v>2396.3575518299999</v>
      </c>
    </row>
    <row r="12" spans="1:10" ht="25.5" x14ac:dyDescent="0.35">
      <c r="A12" s="44" t="s">
        <v>109</v>
      </c>
      <c r="B12" s="79" t="s">
        <v>110</v>
      </c>
      <c r="C12" s="81">
        <v>22710.138209999997</v>
      </c>
      <c r="D12" s="81">
        <v>14942.155418</v>
      </c>
      <c r="E12" s="81">
        <v>15890.174063</v>
      </c>
      <c r="F12" s="81">
        <v>13841.87385484</v>
      </c>
      <c r="G12" s="81">
        <v>4139.8999999999996</v>
      </c>
      <c r="H12" s="81">
        <v>3763.33952</v>
      </c>
      <c r="I12" s="81">
        <v>3497.9274220000002</v>
      </c>
      <c r="J12" s="82">
        <v>3466.6164349999999</v>
      </c>
    </row>
    <row r="13" spans="1:10" ht="25.5" x14ac:dyDescent="0.35">
      <c r="A13" s="44" t="s">
        <v>111</v>
      </c>
      <c r="B13" s="79" t="s">
        <v>112</v>
      </c>
      <c r="C13" s="81">
        <v>131375.180937</v>
      </c>
      <c r="D13" s="81">
        <v>161869.186888</v>
      </c>
      <c r="E13" s="81">
        <v>151586.98676599999</v>
      </c>
      <c r="F13" s="81">
        <v>162423.09321547</v>
      </c>
      <c r="G13" s="81">
        <v>38056.5</v>
      </c>
      <c r="H13" s="81">
        <v>37400.506316999999</v>
      </c>
      <c r="I13" s="81">
        <v>34880.105863999997</v>
      </c>
      <c r="J13" s="82">
        <v>38930.683708999997</v>
      </c>
    </row>
    <row r="14" spans="1:10" ht="25.5" x14ac:dyDescent="0.35">
      <c r="A14" s="44" t="s">
        <v>113</v>
      </c>
      <c r="B14" s="79" t="s">
        <v>114</v>
      </c>
      <c r="C14" s="81">
        <v>96333.684068999995</v>
      </c>
      <c r="D14" s="81">
        <v>106108.79895900001</v>
      </c>
      <c r="E14" s="81">
        <v>92170.846976000001</v>
      </c>
      <c r="F14" s="81">
        <v>114741.80302648801</v>
      </c>
      <c r="G14" s="81">
        <v>22943.7</v>
      </c>
      <c r="H14" s="81">
        <v>28252.262581999999</v>
      </c>
      <c r="I14" s="81">
        <v>22246.26239</v>
      </c>
      <c r="J14" s="82">
        <v>33041.132215295998</v>
      </c>
    </row>
    <row r="15" spans="1:10" ht="25.5" x14ac:dyDescent="0.35">
      <c r="A15" s="44" t="s">
        <v>115</v>
      </c>
      <c r="B15" s="79" t="s">
        <v>116</v>
      </c>
      <c r="C15" s="81">
        <v>26400.947147999999</v>
      </c>
      <c r="D15" s="81">
        <v>26038.663618000002</v>
      </c>
      <c r="E15" s="81">
        <v>30842.962654999999</v>
      </c>
      <c r="F15" s="81">
        <v>43455.422770197998</v>
      </c>
      <c r="G15" s="81">
        <v>5085.1000000000004</v>
      </c>
      <c r="H15" s="81">
        <v>8809.2915549999998</v>
      </c>
      <c r="I15" s="81">
        <v>6710.7890639999996</v>
      </c>
      <c r="J15" s="82">
        <v>11402.783608</v>
      </c>
    </row>
    <row r="16" spans="1:10" ht="25.5" x14ac:dyDescent="0.35">
      <c r="A16" s="44" t="s">
        <v>117</v>
      </c>
      <c r="B16" s="79" t="s">
        <v>118</v>
      </c>
      <c r="C16" s="81">
        <v>106093.422807</v>
      </c>
      <c r="D16" s="81">
        <v>112027.668878</v>
      </c>
      <c r="E16" s="81">
        <v>98322.288459999982</v>
      </c>
      <c r="F16" s="81">
        <v>78065.703237602997</v>
      </c>
      <c r="G16" s="81">
        <v>25878.400000000001</v>
      </c>
      <c r="H16" s="81">
        <v>27857.922054999999</v>
      </c>
      <c r="I16" s="81">
        <v>22115.210388</v>
      </c>
      <c r="J16" s="82">
        <v>16589.401997552999</v>
      </c>
    </row>
    <row r="17" spans="1:10" ht="25.5" x14ac:dyDescent="0.35">
      <c r="A17" s="44" t="s">
        <v>119</v>
      </c>
      <c r="B17" s="79" t="s">
        <v>120</v>
      </c>
      <c r="C17" s="81">
        <v>1226.8303470000001</v>
      </c>
      <c r="D17" s="81">
        <v>966.28150699999992</v>
      </c>
      <c r="E17" s="81">
        <v>889.087041</v>
      </c>
      <c r="F17" s="81">
        <v>899.67302600000005</v>
      </c>
      <c r="G17" s="81">
        <v>273</v>
      </c>
      <c r="H17" s="81">
        <v>231.232676</v>
      </c>
      <c r="I17" s="81">
        <v>269.50462700000003</v>
      </c>
      <c r="J17" s="82">
        <v>171.29914199999999</v>
      </c>
    </row>
    <row r="18" spans="1:10" ht="25.5" x14ac:dyDescent="0.35">
      <c r="A18" s="44" t="s">
        <v>121</v>
      </c>
      <c r="B18" s="79" t="s">
        <v>122</v>
      </c>
      <c r="C18" s="81">
        <v>554685.38051499997</v>
      </c>
      <c r="D18" s="81">
        <v>677530.05745299999</v>
      </c>
      <c r="E18" s="81">
        <v>574112.03287700005</v>
      </c>
      <c r="F18" s="81">
        <v>482316.08141110401</v>
      </c>
      <c r="G18" s="81">
        <v>153688.9</v>
      </c>
      <c r="H18" s="81">
        <v>192993.52806099999</v>
      </c>
      <c r="I18" s="81">
        <v>134160.66248500001</v>
      </c>
      <c r="J18" s="82">
        <v>130069.93330225701</v>
      </c>
    </row>
    <row r="19" spans="1:10" ht="25.5" x14ac:dyDescent="0.35">
      <c r="A19" s="44" t="s">
        <v>123</v>
      </c>
      <c r="B19" s="79" t="s">
        <v>137</v>
      </c>
      <c r="C19" s="81">
        <v>1329288.0530050001</v>
      </c>
      <c r="D19" s="81">
        <v>1708474.2842679999</v>
      </c>
      <c r="E19" s="81">
        <v>1579988.1495810002</v>
      </c>
      <c r="F19" s="81">
        <v>2068380.2497979901</v>
      </c>
      <c r="G19" s="81">
        <v>355878.2</v>
      </c>
      <c r="H19" s="81">
        <v>492558.46187200001</v>
      </c>
      <c r="I19" s="81">
        <v>366733.70448499999</v>
      </c>
      <c r="J19" s="82">
        <v>464945.34090042202</v>
      </c>
    </row>
    <row r="20" spans="1:10" ht="25.5" x14ac:dyDescent="0.35">
      <c r="A20" s="44" t="s">
        <v>125</v>
      </c>
      <c r="B20" s="79" t="s">
        <v>126</v>
      </c>
      <c r="C20" s="81">
        <v>765566.73426300008</v>
      </c>
      <c r="D20" s="81">
        <v>876516.36578000011</v>
      </c>
      <c r="E20" s="81">
        <v>608488.17280199996</v>
      </c>
      <c r="F20" s="81">
        <v>683669.53276083607</v>
      </c>
      <c r="G20" s="81">
        <v>293557.7</v>
      </c>
      <c r="H20" s="81">
        <v>257128.22293300001</v>
      </c>
      <c r="I20" s="81">
        <v>148944.765079</v>
      </c>
      <c r="J20" s="82">
        <v>118593.811781</v>
      </c>
    </row>
    <row r="21" spans="1:10" ht="25.5" x14ac:dyDescent="0.35">
      <c r="A21" s="44" t="s">
        <v>127</v>
      </c>
      <c r="B21" s="79" t="s">
        <v>128</v>
      </c>
      <c r="C21" s="81">
        <v>59521.004990000001</v>
      </c>
      <c r="D21" s="81">
        <v>68792.006484000012</v>
      </c>
      <c r="E21" s="81">
        <v>90493.779393000004</v>
      </c>
      <c r="F21" s="81">
        <v>115167.26076400001</v>
      </c>
      <c r="G21" s="81">
        <v>16193.1</v>
      </c>
      <c r="H21" s="81">
        <v>19686.311836000001</v>
      </c>
      <c r="I21" s="81">
        <v>27883.755407000001</v>
      </c>
      <c r="J21" s="82">
        <v>35317.697989</v>
      </c>
    </row>
    <row r="22" spans="1:10" ht="25.5" x14ac:dyDescent="0.35">
      <c r="A22" s="44">
        <v>19</v>
      </c>
      <c r="B22" s="79" t="s">
        <v>130</v>
      </c>
      <c r="C22" s="81">
        <v>176.03914399999999</v>
      </c>
      <c r="D22" s="81">
        <v>58.005911981373544</v>
      </c>
      <c r="E22" s="81">
        <v>786.04462999999998</v>
      </c>
      <c r="F22" s="81">
        <v>142.058772</v>
      </c>
      <c r="G22" s="81">
        <v>30.543879</v>
      </c>
      <c r="H22" s="81">
        <v>37.104382999999999</v>
      </c>
      <c r="I22" s="81">
        <v>117.421081</v>
      </c>
      <c r="J22" s="82">
        <v>7.8641519999999998</v>
      </c>
    </row>
    <row r="23" spans="1:10" ht="25.5" x14ac:dyDescent="0.35">
      <c r="A23" s="44" t="s">
        <v>131</v>
      </c>
      <c r="B23" s="79" t="s">
        <v>132</v>
      </c>
      <c r="C23" s="81">
        <v>57144.102708999999</v>
      </c>
      <c r="D23" s="81">
        <v>54591.751049999999</v>
      </c>
      <c r="E23" s="81">
        <v>50080.483786000004</v>
      </c>
      <c r="F23" s="81">
        <v>62686.695892632895</v>
      </c>
      <c r="G23" s="81">
        <v>29105.5</v>
      </c>
      <c r="H23" s="81">
        <v>20367.713737999999</v>
      </c>
      <c r="I23" s="81">
        <v>12443.476632</v>
      </c>
      <c r="J23" s="82">
        <v>14147.585751385001</v>
      </c>
    </row>
    <row r="24" spans="1:10" ht="25.5" x14ac:dyDescent="0.35">
      <c r="A24" s="44" t="s">
        <v>133</v>
      </c>
      <c r="B24" s="79" t="s">
        <v>134</v>
      </c>
      <c r="C24" s="81">
        <v>508.79898100000008</v>
      </c>
      <c r="D24" s="81">
        <v>68.048149000000009</v>
      </c>
      <c r="E24" s="81">
        <v>96.318968999999996</v>
      </c>
      <c r="F24" s="81">
        <v>104.456656</v>
      </c>
      <c r="G24" s="81">
        <v>7</v>
      </c>
      <c r="H24" s="81">
        <v>13.670026</v>
      </c>
      <c r="I24" s="81">
        <v>9.7676169999999995</v>
      </c>
      <c r="J24" s="82">
        <v>60.555593999999999</v>
      </c>
    </row>
    <row r="25" spans="1:10" ht="25.5" x14ac:dyDescent="0.35">
      <c r="A25" s="44" t="s">
        <v>135</v>
      </c>
      <c r="B25" s="79" t="s">
        <v>136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</row>
    <row r="26" spans="1:10" s="85" customFormat="1" x14ac:dyDescent="0.4">
      <c r="A26" s="62"/>
      <c r="B26" s="83" t="s">
        <v>39</v>
      </c>
      <c r="C26" s="84">
        <v>7015814.7121950006</v>
      </c>
      <c r="D26" s="84">
        <v>7374370.5471421592</v>
      </c>
      <c r="E26" s="81">
        <v>6697965.9363650493</v>
      </c>
      <c r="F26" s="81">
        <v>8817557.7240077332</v>
      </c>
      <c r="G26" s="81">
        <v>1686063.1438789999</v>
      </c>
      <c r="H26" s="81">
        <v>2031032.2325995001</v>
      </c>
      <c r="I26" s="81">
        <v>1576385.5009901498</v>
      </c>
      <c r="J26" s="81">
        <v>2307636.4811462844</v>
      </c>
    </row>
    <row r="27" spans="1:10" s="85" customFormat="1" x14ac:dyDescent="0.4">
      <c r="A27" s="62"/>
      <c r="B27" s="83"/>
      <c r="C27" s="84"/>
      <c r="D27" s="84"/>
      <c r="E27" s="84"/>
      <c r="F27" s="86"/>
      <c r="G27" s="81"/>
      <c r="H27" s="81"/>
      <c r="I27" s="81"/>
      <c r="J27" s="87"/>
    </row>
    <row r="28" spans="1:10" s="85" customFormat="1" x14ac:dyDescent="0.4">
      <c r="A28" s="62"/>
      <c r="B28" s="83"/>
      <c r="G28" s="81"/>
      <c r="H28" s="81"/>
      <c r="I28" s="81"/>
      <c r="J28" s="81"/>
    </row>
    <row r="29" spans="1:10" s="85" customFormat="1" x14ac:dyDescent="0.4">
      <c r="A29" s="62"/>
      <c r="B29" s="83" t="s">
        <v>140</v>
      </c>
      <c r="D29" s="86"/>
      <c r="E29" s="86"/>
      <c r="F29" s="86"/>
      <c r="G29" s="86"/>
      <c r="H29" s="86"/>
      <c r="I29" s="86"/>
      <c r="J29" s="88"/>
    </row>
    <row r="30" spans="1:10" s="85" customFormat="1" x14ac:dyDescent="0.4">
      <c r="A30" s="62" t="s">
        <v>93</v>
      </c>
      <c r="B30" s="83" t="s">
        <v>94</v>
      </c>
      <c r="C30" s="89">
        <v>3.7103673195718905</v>
      </c>
      <c r="D30" s="89">
        <f>D4/D$26*100</f>
        <v>4.5879173684066545</v>
      </c>
      <c r="E30" s="89">
        <f>E4/$E$26*100</f>
        <v>4.8748394780609763</v>
      </c>
      <c r="F30" s="89">
        <f>F4/$F$26*100</f>
        <v>3.0587533890485874</v>
      </c>
      <c r="G30" s="89">
        <f>G4/$G$26*100</f>
        <v>4.4086545791510687</v>
      </c>
      <c r="H30" s="89">
        <f>H4/$H$26*100</f>
        <v>4.4255606180586087</v>
      </c>
      <c r="I30" s="89">
        <f>I4/$I$26*100</f>
        <v>3.2442765924246828</v>
      </c>
      <c r="J30" s="89">
        <f>J4/$J$26*100</f>
        <v>3.3330663756705117</v>
      </c>
    </row>
    <row r="31" spans="1:10" s="85" customFormat="1" x14ac:dyDescent="0.4">
      <c r="A31" s="62" t="s">
        <v>95</v>
      </c>
      <c r="B31" s="83" t="s">
        <v>96</v>
      </c>
      <c r="C31" s="89">
        <v>4.395399689033705</v>
      </c>
      <c r="D31" s="89">
        <f t="shared" ref="D31:D52" si="0">D5/D$26*100</f>
        <v>6.1723708337709775</v>
      </c>
      <c r="E31" s="89">
        <f t="shared" ref="E31:E52" si="1">E5/$E$26*100</f>
        <v>6.2393069043703706</v>
      </c>
      <c r="F31" s="89">
        <f t="shared" ref="F31:F52" si="2">F5/$F$26*100</f>
        <v>4.6907487853373331</v>
      </c>
      <c r="G31" s="89">
        <f t="shared" ref="G31:G52" si="3">G5/$G$26*100</f>
        <v>5.1087054665006981</v>
      </c>
      <c r="H31" s="89">
        <f t="shared" ref="H31:H52" si="4">H5/$H$26*100</f>
        <v>7.2394030977938586</v>
      </c>
      <c r="I31" s="89">
        <f t="shared" ref="I31:I52" si="5">I5/$I$26*100</f>
        <v>5.1879936376369296</v>
      </c>
      <c r="J31" s="89">
        <f t="shared" ref="J31:J52" si="6">J5/$J$26*100</f>
        <v>4.9168257366893942</v>
      </c>
    </row>
    <row r="32" spans="1:10" s="85" customFormat="1" x14ac:dyDescent="0.4">
      <c r="A32" s="62" t="s">
        <v>97</v>
      </c>
      <c r="B32" s="83" t="s">
        <v>98</v>
      </c>
      <c r="C32" s="89">
        <v>0.59299132669060794</v>
      </c>
      <c r="D32" s="89">
        <f t="shared" si="0"/>
        <v>1.2244288569414541</v>
      </c>
      <c r="E32" s="89">
        <f t="shared" si="1"/>
        <v>1.1073776054055695</v>
      </c>
      <c r="F32" s="89">
        <f t="shared" si="2"/>
        <v>0.80274479454450487</v>
      </c>
      <c r="G32" s="89">
        <f t="shared" si="3"/>
        <v>1.3278150395064123</v>
      </c>
      <c r="H32" s="89">
        <f t="shared" si="4"/>
        <v>1.1959538627760316</v>
      </c>
      <c r="I32" s="89">
        <f t="shared" si="5"/>
        <v>0.93559453139706072</v>
      </c>
      <c r="J32" s="89">
        <f t="shared" si="6"/>
        <v>1.3757601313383152</v>
      </c>
    </row>
    <row r="33" spans="1:10" s="85" customFormat="1" x14ac:dyDescent="0.4">
      <c r="A33" s="62" t="s">
        <v>99</v>
      </c>
      <c r="B33" s="83" t="s">
        <v>100</v>
      </c>
      <c r="C33" s="89">
        <v>9.4384554667326128</v>
      </c>
      <c r="D33" s="89">
        <f t="shared" si="0"/>
        <v>5.4905887006574732</v>
      </c>
      <c r="E33" s="89">
        <f t="shared" si="1"/>
        <v>5.1796423931692521</v>
      </c>
      <c r="F33" s="89">
        <f t="shared" si="2"/>
        <v>5.2328458688420643</v>
      </c>
      <c r="G33" s="89">
        <f t="shared" si="3"/>
        <v>6.4321849625688126</v>
      </c>
      <c r="H33" s="89">
        <f t="shared" si="4"/>
        <v>5.4239722385894309</v>
      </c>
      <c r="I33" s="89">
        <f t="shared" si="5"/>
        <v>5.6106383495944536</v>
      </c>
      <c r="J33" s="89">
        <f t="shared" si="6"/>
        <v>6.4372424020152392</v>
      </c>
    </row>
    <row r="34" spans="1:10" s="85" customFormat="1" x14ac:dyDescent="0.4">
      <c r="A34" s="62" t="s">
        <v>101</v>
      </c>
      <c r="B34" s="83" t="s">
        <v>102</v>
      </c>
      <c r="C34" s="89">
        <v>20.657108076241887</v>
      </c>
      <c r="D34" s="89">
        <f t="shared" si="0"/>
        <v>16.863511648323289</v>
      </c>
      <c r="E34" s="89">
        <f t="shared" si="1"/>
        <v>19.01240178958183</v>
      </c>
      <c r="F34" s="89">
        <f t="shared" si="2"/>
        <v>29.115999964515531</v>
      </c>
      <c r="G34" s="89">
        <f t="shared" si="3"/>
        <v>13.66068055257422</v>
      </c>
      <c r="H34" s="89">
        <f t="shared" si="4"/>
        <v>16.640076118237733</v>
      </c>
      <c r="I34" s="89">
        <f t="shared" si="5"/>
        <v>20.128798843483704</v>
      </c>
      <c r="J34" s="89">
        <f t="shared" si="6"/>
        <v>31.376186439986803</v>
      </c>
    </row>
    <row r="35" spans="1:10" s="85" customFormat="1" x14ac:dyDescent="0.4">
      <c r="A35" s="62" t="s">
        <v>103</v>
      </c>
      <c r="B35" s="83" t="s">
        <v>104</v>
      </c>
      <c r="C35" s="89">
        <v>7.1553908539574174</v>
      </c>
      <c r="D35" s="89">
        <f t="shared" si="0"/>
        <v>7.9130145532236833</v>
      </c>
      <c r="E35" s="89">
        <f t="shared" si="1"/>
        <v>8.6436222749169644</v>
      </c>
      <c r="F35" s="89">
        <f t="shared" si="2"/>
        <v>8.3490989166426175</v>
      </c>
      <c r="G35" s="89">
        <f t="shared" si="3"/>
        <v>7.0571022462572204</v>
      </c>
      <c r="H35" s="89">
        <f t="shared" si="4"/>
        <v>6.3507720926177358</v>
      </c>
      <c r="I35" s="89">
        <f t="shared" si="5"/>
        <v>8.6118848797283061</v>
      </c>
      <c r="J35" s="89">
        <f t="shared" si="6"/>
        <v>9.4102197966424121</v>
      </c>
    </row>
    <row r="36" spans="1:10" s="85" customFormat="1" x14ac:dyDescent="0.4">
      <c r="A36" s="62" t="s">
        <v>105</v>
      </c>
      <c r="B36" s="83" t="s">
        <v>106</v>
      </c>
      <c r="C36" s="89">
        <v>8.9959506522449022</v>
      </c>
      <c r="D36" s="89">
        <f t="shared" si="0"/>
        <v>6.0321503400231116</v>
      </c>
      <c r="E36" s="89">
        <f t="shared" si="1"/>
        <v>5.6546628345133714</v>
      </c>
      <c r="F36" s="89">
        <f t="shared" si="2"/>
        <v>5.2541619540720426</v>
      </c>
      <c r="G36" s="89">
        <f t="shared" si="3"/>
        <v>5.8905089267005248</v>
      </c>
      <c r="H36" s="89">
        <f t="shared" si="4"/>
        <v>5.0209367993377798</v>
      </c>
      <c r="I36" s="89">
        <f t="shared" si="5"/>
        <v>6.7041874449250205</v>
      </c>
      <c r="J36" s="89">
        <f t="shared" si="6"/>
        <v>5.4870085307841583</v>
      </c>
    </row>
    <row r="37" spans="1:10" s="85" customFormat="1" x14ac:dyDescent="0.4">
      <c r="A37" s="62" t="s">
        <v>107</v>
      </c>
      <c r="B37" s="83" t="s">
        <v>108</v>
      </c>
      <c r="C37" s="89">
        <v>0.14108781424621064</v>
      </c>
      <c r="D37" s="89">
        <f t="shared" si="0"/>
        <v>7.7937902648889029E-2</v>
      </c>
      <c r="E37" s="89">
        <f t="shared" si="1"/>
        <v>0.11280962075332042</v>
      </c>
      <c r="F37" s="89">
        <f t="shared" si="2"/>
        <v>0.10614976868924654</v>
      </c>
      <c r="G37" s="89">
        <f t="shared" si="3"/>
        <v>7.6260489096621586E-2</v>
      </c>
      <c r="H37" s="89">
        <f t="shared" si="4"/>
        <v>8.0366852519660095E-2</v>
      </c>
      <c r="I37" s="89">
        <f t="shared" si="5"/>
        <v>9.5496133468269351E-2</v>
      </c>
      <c r="J37" s="89">
        <f t="shared" si="6"/>
        <v>0.10384467273804082</v>
      </c>
    </row>
    <row r="38" spans="1:10" s="85" customFormat="1" x14ac:dyDescent="0.4">
      <c r="A38" s="62" t="s">
        <v>109</v>
      </c>
      <c r="B38" s="83" t="s">
        <v>110</v>
      </c>
      <c r="C38" s="89">
        <v>0.32369923011970192</v>
      </c>
      <c r="D38" s="89">
        <f t="shared" si="0"/>
        <v>0.20262279095523125</v>
      </c>
      <c r="E38" s="89">
        <f t="shared" si="1"/>
        <v>0.23723880076379597</v>
      </c>
      <c r="F38" s="89">
        <f t="shared" si="2"/>
        <v>0.15698081360048785</v>
      </c>
      <c r="G38" s="89">
        <f t="shared" si="3"/>
        <v>0.24553647442145257</v>
      </c>
      <c r="H38" s="89">
        <f t="shared" si="4"/>
        <v>0.18529196433201531</v>
      </c>
      <c r="I38" s="89">
        <f t="shared" si="5"/>
        <v>0.22189543229133377</v>
      </c>
      <c r="J38" s="89">
        <f t="shared" si="6"/>
        <v>0.15022367965330524</v>
      </c>
    </row>
    <row r="39" spans="1:10" s="85" customFormat="1" x14ac:dyDescent="0.4">
      <c r="A39" s="62" t="s">
        <v>111</v>
      </c>
      <c r="B39" s="83" t="s">
        <v>112</v>
      </c>
      <c r="C39" s="89">
        <v>1.8725577331545198</v>
      </c>
      <c r="D39" s="89">
        <f t="shared" si="0"/>
        <v>2.1950237766493887</v>
      </c>
      <c r="E39" s="89">
        <f t="shared" si="1"/>
        <v>2.2631794220241352</v>
      </c>
      <c r="F39" s="89">
        <f t="shared" si="2"/>
        <v>1.8420417342234974</v>
      </c>
      <c r="G39" s="89">
        <f t="shared" si="3"/>
        <v>2.2571218722239692</v>
      </c>
      <c r="H39" s="89">
        <f t="shared" si="4"/>
        <v>1.8414531151547224</v>
      </c>
      <c r="I39" s="89">
        <f t="shared" si="5"/>
        <v>2.2126634533298684</v>
      </c>
      <c r="J39" s="89">
        <f t="shared" si="6"/>
        <v>1.6870371060203448</v>
      </c>
    </row>
    <row r="40" spans="1:10" s="85" customFormat="1" x14ac:dyDescent="0.4">
      <c r="A40" s="62" t="s">
        <v>113</v>
      </c>
      <c r="B40" s="83" t="s">
        <v>114</v>
      </c>
      <c r="C40" s="89">
        <v>1.3730933330030974</v>
      </c>
      <c r="D40" s="89">
        <f t="shared" si="0"/>
        <v>1.4388861839892366</v>
      </c>
      <c r="E40" s="89">
        <f t="shared" si="1"/>
        <v>1.376102056231427</v>
      </c>
      <c r="F40" s="89">
        <f t="shared" si="2"/>
        <v>1.3012878012023479</v>
      </c>
      <c r="G40" s="89">
        <f t="shared" si="3"/>
        <v>1.3607853349557917</v>
      </c>
      <c r="H40" s="89">
        <f t="shared" si="4"/>
        <v>1.3910297497268262</v>
      </c>
      <c r="I40" s="89">
        <f t="shared" si="5"/>
        <v>1.4112196779294666</v>
      </c>
      <c r="J40" s="89">
        <f t="shared" si="6"/>
        <v>1.4318170338026248</v>
      </c>
    </row>
    <row r="41" spans="1:10" s="85" customFormat="1" x14ac:dyDescent="0.4">
      <c r="A41" s="62" t="s">
        <v>115</v>
      </c>
      <c r="B41" s="83" t="s">
        <v>116</v>
      </c>
      <c r="C41" s="89">
        <v>0.37630622003328357</v>
      </c>
      <c r="D41" s="89">
        <f t="shared" si="0"/>
        <v>0.35309676197503997</v>
      </c>
      <c r="E41" s="89">
        <f t="shared" si="1"/>
        <v>0.46048252481466506</v>
      </c>
      <c r="F41" s="89">
        <f t="shared" si="2"/>
        <v>0.49282833331366904</v>
      </c>
      <c r="G41" s="89">
        <f t="shared" si="3"/>
        <v>0.30159605934455636</v>
      </c>
      <c r="H41" s="89">
        <f t="shared" si="4"/>
        <v>0.43373469970612261</v>
      </c>
      <c r="I41" s="89">
        <f t="shared" si="5"/>
        <v>0.42570735773609047</v>
      </c>
      <c r="J41" s="89">
        <f t="shared" si="6"/>
        <v>0.49413257682318468</v>
      </c>
    </row>
    <row r="42" spans="1:10" s="85" customFormat="1" x14ac:dyDescent="0.4">
      <c r="A42" s="62" t="s">
        <v>117</v>
      </c>
      <c r="B42" s="83" t="s">
        <v>118</v>
      </c>
      <c r="C42" s="89">
        <v>1.512203887348774</v>
      </c>
      <c r="D42" s="89">
        <f t="shared" si="0"/>
        <v>1.5191488976834078</v>
      </c>
      <c r="E42" s="89">
        <f t="shared" si="1"/>
        <v>1.4679424976795115</v>
      </c>
      <c r="F42" s="89">
        <f t="shared" si="2"/>
        <v>0.8853438296757844</v>
      </c>
      <c r="G42" s="89">
        <f t="shared" si="3"/>
        <v>1.534841686917104</v>
      </c>
      <c r="H42" s="89">
        <f t="shared" si="4"/>
        <v>1.3716139807069871</v>
      </c>
      <c r="I42" s="89">
        <f t="shared" si="5"/>
        <v>1.4029062290987278</v>
      </c>
      <c r="J42" s="89">
        <f t="shared" si="6"/>
        <v>0.71889147762616668</v>
      </c>
    </row>
    <row r="43" spans="1:10" s="85" customFormat="1" x14ac:dyDescent="0.4">
      <c r="A43" s="62" t="s">
        <v>119</v>
      </c>
      <c r="B43" s="83" t="s">
        <v>120</v>
      </c>
      <c r="C43" s="89">
        <v>1.7486641214562067E-2</v>
      </c>
      <c r="D43" s="89">
        <f t="shared" si="0"/>
        <v>1.3103240484362014E-2</v>
      </c>
      <c r="E43" s="89">
        <f t="shared" si="1"/>
        <v>1.3273985706211322E-2</v>
      </c>
      <c r="F43" s="89">
        <f t="shared" si="2"/>
        <v>1.0203199731263943E-2</v>
      </c>
      <c r="G43" s="89">
        <f t="shared" si="3"/>
        <v>1.6191564413888394E-2</v>
      </c>
      <c r="H43" s="89">
        <f t="shared" si="4"/>
        <v>1.1384983078483561E-2</v>
      </c>
      <c r="I43" s="89">
        <f t="shared" si="5"/>
        <v>1.7096365503915151E-2</v>
      </c>
      <c r="J43" s="89">
        <f t="shared" si="6"/>
        <v>7.4231423969736204E-3</v>
      </c>
    </row>
    <row r="44" spans="1:10" s="85" customFormat="1" x14ac:dyDescent="0.4">
      <c r="A44" s="62" t="s">
        <v>121</v>
      </c>
      <c r="B44" s="83" t="s">
        <v>122</v>
      </c>
      <c r="C44" s="89">
        <v>7.9062147914316636</v>
      </c>
      <c r="D44" s="89">
        <f t="shared" si="0"/>
        <v>9.1876323968500309</v>
      </c>
      <c r="E44" s="89">
        <f t="shared" si="1"/>
        <v>8.5714385282252969</v>
      </c>
      <c r="F44" s="89">
        <f t="shared" si="2"/>
        <v>5.4699509377510829</v>
      </c>
      <c r="G44" s="89">
        <f t="shared" si="3"/>
        <v>9.1152517364456109</v>
      </c>
      <c r="H44" s="89">
        <f t="shared" si="4"/>
        <v>9.5022385643771532</v>
      </c>
      <c r="I44" s="89">
        <f t="shared" si="5"/>
        <v>8.5106506245288234</v>
      </c>
      <c r="J44" s="89">
        <f t="shared" si="6"/>
        <v>5.6365001318425456</v>
      </c>
    </row>
    <row r="45" spans="1:10" s="85" customFormat="1" x14ac:dyDescent="0.4">
      <c r="A45" s="62" t="s">
        <v>123</v>
      </c>
      <c r="B45" s="83" t="s">
        <v>137</v>
      </c>
      <c r="C45" s="89">
        <v>18.947023368425203</v>
      </c>
      <c r="D45" s="89">
        <f t="shared" si="0"/>
        <v>23.167730362154053</v>
      </c>
      <c r="E45" s="89">
        <f t="shared" si="1"/>
        <v>23.589074124770054</v>
      </c>
      <c r="F45" s="89">
        <f t="shared" si="2"/>
        <v>23.457518675113082</v>
      </c>
      <c r="G45" s="89">
        <f t="shared" si="3"/>
        <v>21.107050545050026</v>
      </c>
      <c r="H45" s="89">
        <f t="shared" si="4"/>
        <v>24.251631951777487</v>
      </c>
      <c r="I45" s="89">
        <f t="shared" si="5"/>
        <v>23.264214511910282</v>
      </c>
      <c r="J45" s="89">
        <f t="shared" si="6"/>
        <v>20.148118852301526</v>
      </c>
    </row>
    <row r="46" spans="1:10" s="85" customFormat="1" x14ac:dyDescent="0.4">
      <c r="A46" s="62" t="s">
        <v>125</v>
      </c>
      <c r="B46" s="83" t="s">
        <v>126</v>
      </c>
      <c r="C46" s="89">
        <v>10.912014722000565</v>
      </c>
      <c r="D46" s="89">
        <f t="shared" si="0"/>
        <v>11.885982134701417</v>
      </c>
      <c r="E46" s="89">
        <f t="shared" si="1"/>
        <v>9.0846710566017492</v>
      </c>
      <c r="F46" s="89">
        <f t="shared" si="2"/>
        <v>7.7535022072993742</v>
      </c>
      <c r="G46" s="89">
        <f t="shared" si="3"/>
        <v>17.410836662061996</v>
      </c>
      <c r="H46" s="89">
        <f t="shared" si="4"/>
        <v>12.659977463966875</v>
      </c>
      <c r="I46" s="89">
        <f t="shared" si="5"/>
        <v>9.4484987958494742</v>
      </c>
      <c r="J46" s="89">
        <f t="shared" si="6"/>
        <v>5.1391895018963414</v>
      </c>
    </row>
    <row r="47" spans="1:10" s="85" customFormat="1" x14ac:dyDescent="0.4">
      <c r="A47" s="62" t="s">
        <v>127</v>
      </c>
      <c r="B47" s="83" t="s">
        <v>128</v>
      </c>
      <c r="C47" s="89">
        <v>0.84838336574852313</v>
      </c>
      <c r="D47" s="89">
        <f t="shared" si="0"/>
        <v>0.93285258781387725</v>
      </c>
      <c r="E47" s="89">
        <f t="shared" si="1"/>
        <v>1.3510635953175734</v>
      </c>
      <c r="F47" s="89">
        <f t="shared" si="2"/>
        <v>1.3061129211599249</v>
      </c>
      <c r="G47" s="89">
        <f t="shared" si="3"/>
        <v>0.9604088707345646</v>
      </c>
      <c r="H47" s="89">
        <f t="shared" si="4"/>
        <v>0.96927618971382168</v>
      </c>
      <c r="I47" s="89">
        <f t="shared" si="5"/>
        <v>1.7688411489122313</v>
      </c>
      <c r="J47" s="89">
        <f t="shared" si="6"/>
        <v>1.5304706039079627</v>
      </c>
    </row>
    <row r="48" spans="1:10" s="85" customFormat="1" x14ac:dyDescent="0.4">
      <c r="A48" s="62" t="s">
        <v>129</v>
      </c>
      <c r="B48" s="83" t="s">
        <v>130</v>
      </c>
      <c r="C48" s="89">
        <v>2.5091760717968503E-3</v>
      </c>
      <c r="D48" s="89">
        <f t="shared" si="0"/>
        <v>7.8658797534730568E-4</v>
      </c>
      <c r="E48" s="89">
        <f t="shared" si="1"/>
        <v>1.1735572223984499E-2</v>
      </c>
      <c r="F48" s="89">
        <f t="shared" si="2"/>
        <v>1.6110897875180775E-3</v>
      </c>
      <c r="G48" s="89">
        <f t="shared" si="3"/>
        <v>1.8115501255623185E-3</v>
      </c>
      <c r="H48" s="89">
        <f t="shared" si="4"/>
        <v>1.8268731733769891E-3</v>
      </c>
      <c r="I48" s="89">
        <f t="shared" si="5"/>
        <v>7.448754186475717E-3</v>
      </c>
      <c r="J48" s="89">
        <f t="shared" si="6"/>
        <v>3.4078816417799039E-4</v>
      </c>
    </row>
    <row r="49" spans="1:10" s="85" customFormat="1" x14ac:dyDescent="0.4">
      <c r="A49" s="62" t="s">
        <v>131</v>
      </c>
      <c r="B49" s="83" t="s">
        <v>132</v>
      </c>
      <c r="C49" s="89">
        <v>0.81450416028905681</v>
      </c>
      <c r="D49" s="89">
        <f t="shared" si="0"/>
        <v>0.74029031631935438</v>
      </c>
      <c r="E49" s="89">
        <f t="shared" si="1"/>
        <v>0.74769690174295533</v>
      </c>
      <c r="F49" s="89">
        <f t="shared" si="2"/>
        <v>0.71093037159206374</v>
      </c>
      <c r="G49" s="89">
        <f t="shared" si="3"/>
        <v>1.7262402126316068</v>
      </c>
      <c r="H49" s="89">
        <f t="shared" si="4"/>
        <v>1.0028257263023119</v>
      </c>
      <c r="I49" s="89">
        <f t="shared" si="5"/>
        <v>0.78936761497641772</v>
      </c>
      <c r="J49" s="89">
        <f t="shared" si="6"/>
        <v>0.61307688047804632</v>
      </c>
    </row>
    <row r="50" spans="1:10" s="85" customFormat="1" x14ac:dyDescent="0.4">
      <c r="A50" s="62" t="s">
        <v>133</v>
      </c>
      <c r="B50" s="83" t="s">
        <v>134</v>
      </c>
      <c r="C50" s="89">
        <v>7.2521724400103904E-3</v>
      </c>
      <c r="D50" s="89">
        <f t="shared" si="0"/>
        <v>9.2276552371471469E-4</v>
      </c>
      <c r="E50" s="89">
        <f t="shared" si="1"/>
        <v>1.4380331269984302E-3</v>
      </c>
      <c r="F50" s="89">
        <f t="shared" si="2"/>
        <v>1.1846438579652715E-3</v>
      </c>
      <c r="G50" s="89">
        <f t="shared" si="3"/>
        <v>4.1516831830483057E-4</v>
      </c>
      <c r="H50" s="89">
        <f t="shared" si="4"/>
        <v>6.7305805297357868E-4</v>
      </c>
      <c r="I50" s="89">
        <f t="shared" si="5"/>
        <v>6.1962108848786178E-4</v>
      </c>
      <c r="J50" s="89">
        <f t="shared" si="6"/>
        <v>2.6241392218725847E-3</v>
      </c>
    </row>
    <row r="51" spans="1:10" s="85" customFormat="1" x14ac:dyDescent="0.4">
      <c r="A51" s="62" t="s">
        <v>135</v>
      </c>
      <c r="B51" s="83" t="s">
        <v>136</v>
      </c>
      <c r="C51" s="89">
        <v>0</v>
      </c>
      <c r="D51" s="89">
        <f t="shared" si="0"/>
        <v>0</v>
      </c>
      <c r="E51" s="89">
        <f t="shared" si="1"/>
        <v>0</v>
      </c>
      <c r="F51" s="89">
        <f t="shared" si="2"/>
        <v>0</v>
      </c>
      <c r="G51" s="89">
        <f t="shared" si="3"/>
        <v>0</v>
      </c>
      <c r="H51" s="89">
        <f t="shared" si="4"/>
        <v>0</v>
      </c>
      <c r="I51" s="89">
        <f t="shared" si="5"/>
        <v>0</v>
      </c>
      <c r="J51" s="89">
        <f t="shared" si="6"/>
        <v>0</v>
      </c>
    </row>
    <row r="52" spans="1:10" s="85" customFormat="1" x14ac:dyDescent="0.4">
      <c r="A52" s="62"/>
      <c r="B52" s="83" t="s">
        <v>39</v>
      </c>
      <c r="C52" s="89">
        <v>99.999999999999986</v>
      </c>
      <c r="D52" s="89">
        <f t="shared" si="0"/>
        <v>100</v>
      </c>
      <c r="E52" s="89">
        <f t="shared" si="1"/>
        <v>100</v>
      </c>
      <c r="F52" s="89">
        <f t="shared" si="2"/>
        <v>100</v>
      </c>
      <c r="G52" s="89">
        <f t="shared" si="3"/>
        <v>100</v>
      </c>
      <c r="H52" s="89">
        <f t="shared" si="4"/>
        <v>100</v>
      </c>
      <c r="I52" s="89">
        <f t="shared" si="5"/>
        <v>100</v>
      </c>
      <c r="J52" s="89">
        <f t="shared" si="6"/>
        <v>100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13" sqref="B13"/>
    </sheetView>
  </sheetViews>
  <sheetFormatPr defaultColWidth="67.7109375" defaultRowHeight="18" x14ac:dyDescent="0.25"/>
  <cols>
    <col min="1" max="1" width="4.42578125" style="73" bestFit="1" customWidth="1"/>
    <col min="2" max="2" width="86.85546875" style="70" bestFit="1" customWidth="1"/>
    <col min="3" max="3" width="17.85546875" style="46" bestFit="1" customWidth="1"/>
    <col min="4" max="4" width="17.85546875" style="70" bestFit="1" customWidth="1"/>
    <col min="5" max="5" width="21.7109375" style="70" bestFit="1" customWidth="1"/>
    <col min="6" max="6" width="16.140625" style="70" bestFit="1" customWidth="1"/>
    <col min="7" max="9" width="20.42578125" style="70" bestFit="1" customWidth="1"/>
    <col min="10" max="10" width="23.42578125" style="70" bestFit="1" customWidth="1"/>
    <col min="11" max="11" width="28.42578125" style="70" customWidth="1"/>
    <col min="12" max="256" width="67.7109375" style="70"/>
    <col min="257" max="257" width="5.28515625" style="70" bestFit="1" customWidth="1"/>
    <col min="258" max="258" width="111.5703125" style="70" bestFit="1" customWidth="1"/>
    <col min="259" max="260" width="21.85546875" style="70" bestFit="1" customWidth="1"/>
    <col min="261" max="261" width="25.7109375" style="70" customWidth="1"/>
    <col min="262" max="264" width="31" style="70" bestFit="1" customWidth="1"/>
    <col min="265" max="512" width="67.7109375" style="70"/>
    <col min="513" max="513" width="5.28515625" style="70" bestFit="1" customWidth="1"/>
    <col min="514" max="514" width="111.5703125" style="70" bestFit="1" customWidth="1"/>
    <col min="515" max="516" width="21.85546875" style="70" bestFit="1" customWidth="1"/>
    <col min="517" max="517" width="25.7109375" style="70" customWidth="1"/>
    <col min="518" max="520" width="31" style="70" bestFit="1" customWidth="1"/>
    <col min="521" max="768" width="67.7109375" style="70"/>
    <col min="769" max="769" width="5.28515625" style="70" bestFit="1" customWidth="1"/>
    <col min="770" max="770" width="111.5703125" style="70" bestFit="1" customWidth="1"/>
    <col min="771" max="772" width="21.85546875" style="70" bestFit="1" customWidth="1"/>
    <col min="773" max="773" width="25.7109375" style="70" customWidth="1"/>
    <col min="774" max="776" width="31" style="70" bestFit="1" customWidth="1"/>
    <col min="777" max="1024" width="67.7109375" style="70"/>
    <col min="1025" max="1025" width="5.28515625" style="70" bestFit="1" customWidth="1"/>
    <col min="1026" max="1026" width="111.5703125" style="70" bestFit="1" customWidth="1"/>
    <col min="1027" max="1028" width="21.85546875" style="70" bestFit="1" customWidth="1"/>
    <col min="1029" max="1029" width="25.7109375" style="70" customWidth="1"/>
    <col min="1030" max="1032" width="31" style="70" bestFit="1" customWidth="1"/>
    <col min="1033" max="1280" width="67.7109375" style="70"/>
    <col min="1281" max="1281" width="5.28515625" style="70" bestFit="1" customWidth="1"/>
    <col min="1282" max="1282" width="111.5703125" style="70" bestFit="1" customWidth="1"/>
    <col min="1283" max="1284" width="21.85546875" style="70" bestFit="1" customWidth="1"/>
    <col min="1285" max="1285" width="25.7109375" style="70" customWidth="1"/>
    <col min="1286" max="1288" width="31" style="70" bestFit="1" customWidth="1"/>
    <col min="1289" max="1536" width="67.7109375" style="70"/>
    <col min="1537" max="1537" width="5.28515625" style="70" bestFit="1" customWidth="1"/>
    <col min="1538" max="1538" width="111.5703125" style="70" bestFit="1" customWidth="1"/>
    <col min="1539" max="1540" width="21.85546875" style="70" bestFit="1" customWidth="1"/>
    <col min="1541" max="1541" width="25.7109375" style="70" customWidth="1"/>
    <col min="1542" max="1544" width="31" style="70" bestFit="1" customWidth="1"/>
    <col min="1545" max="1792" width="67.7109375" style="70"/>
    <col min="1793" max="1793" width="5.28515625" style="70" bestFit="1" customWidth="1"/>
    <col min="1794" max="1794" width="111.5703125" style="70" bestFit="1" customWidth="1"/>
    <col min="1795" max="1796" width="21.85546875" style="70" bestFit="1" customWidth="1"/>
    <col min="1797" max="1797" width="25.7109375" style="70" customWidth="1"/>
    <col min="1798" max="1800" width="31" style="70" bestFit="1" customWidth="1"/>
    <col min="1801" max="2048" width="67.7109375" style="70"/>
    <col min="2049" max="2049" width="5.28515625" style="70" bestFit="1" customWidth="1"/>
    <col min="2050" max="2050" width="111.5703125" style="70" bestFit="1" customWidth="1"/>
    <col min="2051" max="2052" width="21.85546875" style="70" bestFit="1" customWidth="1"/>
    <col min="2053" max="2053" width="25.7109375" style="70" customWidth="1"/>
    <col min="2054" max="2056" width="31" style="70" bestFit="1" customWidth="1"/>
    <col min="2057" max="2304" width="67.7109375" style="70"/>
    <col min="2305" max="2305" width="5.28515625" style="70" bestFit="1" customWidth="1"/>
    <col min="2306" max="2306" width="111.5703125" style="70" bestFit="1" customWidth="1"/>
    <col min="2307" max="2308" width="21.85546875" style="70" bestFit="1" customWidth="1"/>
    <col min="2309" max="2309" width="25.7109375" style="70" customWidth="1"/>
    <col min="2310" max="2312" width="31" style="70" bestFit="1" customWidth="1"/>
    <col min="2313" max="2560" width="67.7109375" style="70"/>
    <col min="2561" max="2561" width="5.28515625" style="70" bestFit="1" customWidth="1"/>
    <col min="2562" max="2562" width="111.5703125" style="70" bestFit="1" customWidth="1"/>
    <col min="2563" max="2564" width="21.85546875" style="70" bestFit="1" customWidth="1"/>
    <col min="2565" max="2565" width="25.7109375" style="70" customWidth="1"/>
    <col min="2566" max="2568" width="31" style="70" bestFit="1" customWidth="1"/>
    <col min="2569" max="2816" width="67.7109375" style="70"/>
    <col min="2817" max="2817" width="5.28515625" style="70" bestFit="1" customWidth="1"/>
    <col min="2818" max="2818" width="111.5703125" style="70" bestFit="1" customWidth="1"/>
    <col min="2819" max="2820" width="21.85546875" style="70" bestFit="1" customWidth="1"/>
    <col min="2821" max="2821" width="25.7109375" style="70" customWidth="1"/>
    <col min="2822" max="2824" width="31" style="70" bestFit="1" customWidth="1"/>
    <col min="2825" max="3072" width="67.7109375" style="70"/>
    <col min="3073" max="3073" width="5.28515625" style="70" bestFit="1" customWidth="1"/>
    <col min="3074" max="3074" width="111.5703125" style="70" bestFit="1" customWidth="1"/>
    <col min="3075" max="3076" width="21.85546875" style="70" bestFit="1" customWidth="1"/>
    <col min="3077" max="3077" width="25.7109375" style="70" customWidth="1"/>
    <col min="3078" max="3080" width="31" style="70" bestFit="1" customWidth="1"/>
    <col min="3081" max="3328" width="67.7109375" style="70"/>
    <col min="3329" max="3329" width="5.28515625" style="70" bestFit="1" customWidth="1"/>
    <col min="3330" max="3330" width="111.5703125" style="70" bestFit="1" customWidth="1"/>
    <col min="3331" max="3332" width="21.85546875" style="70" bestFit="1" customWidth="1"/>
    <col min="3333" max="3333" width="25.7109375" style="70" customWidth="1"/>
    <col min="3334" max="3336" width="31" style="70" bestFit="1" customWidth="1"/>
    <col min="3337" max="3584" width="67.7109375" style="70"/>
    <col min="3585" max="3585" width="5.28515625" style="70" bestFit="1" customWidth="1"/>
    <col min="3586" max="3586" width="111.5703125" style="70" bestFit="1" customWidth="1"/>
    <col min="3587" max="3588" width="21.85546875" style="70" bestFit="1" customWidth="1"/>
    <col min="3589" max="3589" width="25.7109375" style="70" customWidth="1"/>
    <col min="3590" max="3592" width="31" style="70" bestFit="1" customWidth="1"/>
    <col min="3593" max="3840" width="67.7109375" style="70"/>
    <col min="3841" max="3841" width="5.28515625" style="70" bestFit="1" customWidth="1"/>
    <col min="3842" max="3842" width="111.5703125" style="70" bestFit="1" customWidth="1"/>
    <col min="3843" max="3844" width="21.85546875" style="70" bestFit="1" customWidth="1"/>
    <col min="3845" max="3845" width="25.7109375" style="70" customWidth="1"/>
    <col min="3846" max="3848" width="31" style="70" bestFit="1" customWidth="1"/>
    <col min="3849" max="4096" width="67.7109375" style="70"/>
    <col min="4097" max="4097" width="5.28515625" style="70" bestFit="1" customWidth="1"/>
    <col min="4098" max="4098" width="111.5703125" style="70" bestFit="1" customWidth="1"/>
    <col min="4099" max="4100" width="21.85546875" style="70" bestFit="1" customWidth="1"/>
    <col min="4101" max="4101" width="25.7109375" style="70" customWidth="1"/>
    <col min="4102" max="4104" width="31" style="70" bestFit="1" customWidth="1"/>
    <col min="4105" max="4352" width="67.7109375" style="70"/>
    <col min="4353" max="4353" width="5.28515625" style="70" bestFit="1" customWidth="1"/>
    <col min="4354" max="4354" width="111.5703125" style="70" bestFit="1" customWidth="1"/>
    <col min="4355" max="4356" width="21.85546875" style="70" bestFit="1" customWidth="1"/>
    <col min="4357" max="4357" width="25.7109375" style="70" customWidth="1"/>
    <col min="4358" max="4360" width="31" style="70" bestFit="1" customWidth="1"/>
    <col min="4361" max="4608" width="67.7109375" style="70"/>
    <col min="4609" max="4609" width="5.28515625" style="70" bestFit="1" customWidth="1"/>
    <col min="4610" max="4610" width="111.5703125" style="70" bestFit="1" customWidth="1"/>
    <col min="4611" max="4612" width="21.85546875" style="70" bestFit="1" customWidth="1"/>
    <col min="4613" max="4613" width="25.7109375" style="70" customWidth="1"/>
    <col min="4614" max="4616" width="31" style="70" bestFit="1" customWidth="1"/>
    <col min="4617" max="4864" width="67.7109375" style="70"/>
    <col min="4865" max="4865" width="5.28515625" style="70" bestFit="1" customWidth="1"/>
    <col min="4866" max="4866" width="111.5703125" style="70" bestFit="1" customWidth="1"/>
    <col min="4867" max="4868" width="21.85546875" style="70" bestFit="1" customWidth="1"/>
    <col min="4869" max="4869" width="25.7109375" style="70" customWidth="1"/>
    <col min="4870" max="4872" width="31" style="70" bestFit="1" customWidth="1"/>
    <col min="4873" max="5120" width="67.7109375" style="70"/>
    <col min="5121" max="5121" width="5.28515625" style="70" bestFit="1" customWidth="1"/>
    <col min="5122" max="5122" width="111.5703125" style="70" bestFit="1" customWidth="1"/>
    <col min="5123" max="5124" width="21.85546875" style="70" bestFit="1" customWidth="1"/>
    <col min="5125" max="5125" width="25.7109375" style="70" customWidth="1"/>
    <col min="5126" max="5128" width="31" style="70" bestFit="1" customWidth="1"/>
    <col min="5129" max="5376" width="67.7109375" style="70"/>
    <col min="5377" max="5377" width="5.28515625" style="70" bestFit="1" customWidth="1"/>
    <col min="5378" max="5378" width="111.5703125" style="70" bestFit="1" customWidth="1"/>
    <col min="5379" max="5380" width="21.85546875" style="70" bestFit="1" customWidth="1"/>
    <col min="5381" max="5381" width="25.7109375" style="70" customWidth="1"/>
    <col min="5382" max="5384" width="31" style="70" bestFit="1" customWidth="1"/>
    <col min="5385" max="5632" width="67.7109375" style="70"/>
    <col min="5633" max="5633" width="5.28515625" style="70" bestFit="1" customWidth="1"/>
    <col min="5634" max="5634" width="111.5703125" style="70" bestFit="1" customWidth="1"/>
    <col min="5635" max="5636" width="21.85546875" style="70" bestFit="1" customWidth="1"/>
    <col min="5637" max="5637" width="25.7109375" style="70" customWidth="1"/>
    <col min="5638" max="5640" width="31" style="70" bestFit="1" customWidth="1"/>
    <col min="5641" max="5888" width="67.7109375" style="70"/>
    <col min="5889" max="5889" width="5.28515625" style="70" bestFit="1" customWidth="1"/>
    <col min="5890" max="5890" width="111.5703125" style="70" bestFit="1" customWidth="1"/>
    <col min="5891" max="5892" width="21.85546875" style="70" bestFit="1" customWidth="1"/>
    <col min="5893" max="5893" width="25.7109375" style="70" customWidth="1"/>
    <col min="5894" max="5896" width="31" style="70" bestFit="1" customWidth="1"/>
    <col min="5897" max="6144" width="67.7109375" style="70"/>
    <col min="6145" max="6145" width="5.28515625" style="70" bestFit="1" customWidth="1"/>
    <col min="6146" max="6146" width="111.5703125" style="70" bestFit="1" customWidth="1"/>
    <col min="6147" max="6148" width="21.85546875" style="70" bestFit="1" customWidth="1"/>
    <col min="6149" max="6149" width="25.7109375" style="70" customWidth="1"/>
    <col min="6150" max="6152" width="31" style="70" bestFit="1" customWidth="1"/>
    <col min="6153" max="6400" width="67.7109375" style="70"/>
    <col min="6401" max="6401" width="5.28515625" style="70" bestFit="1" customWidth="1"/>
    <col min="6402" max="6402" width="111.5703125" style="70" bestFit="1" customWidth="1"/>
    <col min="6403" max="6404" width="21.85546875" style="70" bestFit="1" customWidth="1"/>
    <col min="6405" max="6405" width="25.7109375" style="70" customWidth="1"/>
    <col min="6406" max="6408" width="31" style="70" bestFit="1" customWidth="1"/>
    <col min="6409" max="6656" width="67.7109375" style="70"/>
    <col min="6657" max="6657" width="5.28515625" style="70" bestFit="1" customWidth="1"/>
    <col min="6658" max="6658" width="111.5703125" style="70" bestFit="1" customWidth="1"/>
    <col min="6659" max="6660" width="21.85546875" style="70" bestFit="1" customWidth="1"/>
    <col min="6661" max="6661" width="25.7109375" style="70" customWidth="1"/>
    <col min="6662" max="6664" width="31" style="70" bestFit="1" customWidth="1"/>
    <col min="6665" max="6912" width="67.7109375" style="70"/>
    <col min="6913" max="6913" width="5.28515625" style="70" bestFit="1" customWidth="1"/>
    <col min="6914" max="6914" width="111.5703125" style="70" bestFit="1" customWidth="1"/>
    <col min="6915" max="6916" width="21.85546875" style="70" bestFit="1" customWidth="1"/>
    <col min="6917" max="6917" width="25.7109375" style="70" customWidth="1"/>
    <col min="6918" max="6920" width="31" style="70" bestFit="1" customWidth="1"/>
    <col min="6921" max="7168" width="67.7109375" style="70"/>
    <col min="7169" max="7169" width="5.28515625" style="70" bestFit="1" customWidth="1"/>
    <col min="7170" max="7170" width="111.5703125" style="70" bestFit="1" customWidth="1"/>
    <col min="7171" max="7172" width="21.85546875" style="70" bestFit="1" customWidth="1"/>
    <col min="7173" max="7173" width="25.7109375" style="70" customWidth="1"/>
    <col min="7174" max="7176" width="31" style="70" bestFit="1" customWidth="1"/>
    <col min="7177" max="7424" width="67.7109375" style="70"/>
    <col min="7425" max="7425" width="5.28515625" style="70" bestFit="1" customWidth="1"/>
    <col min="7426" max="7426" width="111.5703125" style="70" bestFit="1" customWidth="1"/>
    <col min="7427" max="7428" width="21.85546875" style="70" bestFit="1" customWidth="1"/>
    <col min="7429" max="7429" width="25.7109375" style="70" customWidth="1"/>
    <col min="7430" max="7432" width="31" style="70" bestFit="1" customWidth="1"/>
    <col min="7433" max="7680" width="67.7109375" style="70"/>
    <col min="7681" max="7681" width="5.28515625" style="70" bestFit="1" customWidth="1"/>
    <col min="7682" max="7682" width="111.5703125" style="70" bestFit="1" customWidth="1"/>
    <col min="7683" max="7684" width="21.85546875" style="70" bestFit="1" customWidth="1"/>
    <col min="7685" max="7685" width="25.7109375" style="70" customWidth="1"/>
    <col min="7686" max="7688" width="31" style="70" bestFit="1" customWidth="1"/>
    <col min="7689" max="7936" width="67.7109375" style="70"/>
    <col min="7937" max="7937" width="5.28515625" style="70" bestFit="1" customWidth="1"/>
    <col min="7938" max="7938" width="111.5703125" style="70" bestFit="1" customWidth="1"/>
    <col min="7939" max="7940" width="21.85546875" style="70" bestFit="1" customWidth="1"/>
    <col min="7941" max="7941" width="25.7109375" style="70" customWidth="1"/>
    <col min="7942" max="7944" width="31" style="70" bestFit="1" customWidth="1"/>
    <col min="7945" max="8192" width="67.7109375" style="70"/>
    <col min="8193" max="8193" width="5.28515625" style="70" bestFit="1" customWidth="1"/>
    <col min="8194" max="8194" width="111.5703125" style="70" bestFit="1" customWidth="1"/>
    <col min="8195" max="8196" width="21.85546875" style="70" bestFit="1" customWidth="1"/>
    <col min="8197" max="8197" width="25.7109375" style="70" customWidth="1"/>
    <col min="8198" max="8200" width="31" style="70" bestFit="1" customWidth="1"/>
    <col min="8201" max="8448" width="67.7109375" style="70"/>
    <col min="8449" max="8449" width="5.28515625" style="70" bestFit="1" customWidth="1"/>
    <col min="8450" max="8450" width="111.5703125" style="70" bestFit="1" customWidth="1"/>
    <col min="8451" max="8452" width="21.85546875" style="70" bestFit="1" customWidth="1"/>
    <col min="8453" max="8453" width="25.7109375" style="70" customWidth="1"/>
    <col min="8454" max="8456" width="31" style="70" bestFit="1" customWidth="1"/>
    <col min="8457" max="8704" width="67.7109375" style="70"/>
    <col min="8705" max="8705" width="5.28515625" style="70" bestFit="1" customWidth="1"/>
    <col min="8706" max="8706" width="111.5703125" style="70" bestFit="1" customWidth="1"/>
    <col min="8707" max="8708" width="21.85546875" style="70" bestFit="1" customWidth="1"/>
    <col min="8709" max="8709" width="25.7109375" style="70" customWidth="1"/>
    <col min="8710" max="8712" width="31" style="70" bestFit="1" customWidth="1"/>
    <col min="8713" max="8960" width="67.7109375" style="70"/>
    <col min="8961" max="8961" width="5.28515625" style="70" bestFit="1" customWidth="1"/>
    <col min="8962" max="8962" width="111.5703125" style="70" bestFit="1" customWidth="1"/>
    <col min="8963" max="8964" width="21.85546875" style="70" bestFit="1" customWidth="1"/>
    <col min="8965" max="8965" width="25.7109375" style="70" customWidth="1"/>
    <col min="8966" max="8968" width="31" style="70" bestFit="1" customWidth="1"/>
    <col min="8969" max="9216" width="67.7109375" style="70"/>
    <col min="9217" max="9217" width="5.28515625" style="70" bestFit="1" customWidth="1"/>
    <col min="9218" max="9218" width="111.5703125" style="70" bestFit="1" customWidth="1"/>
    <col min="9219" max="9220" width="21.85546875" style="70" bestFit="1" customWidth="1"/>
    <col min="9221" max="9221" width="25.7109375" style="70" customWidth="1"/>
    <col min="9222" max="9224" width="31" style="70" bestFit="1" customWidth="1"/>
    <col min="9225" max="9472" width="67.7109375" style="70"/>
    <col min="9473" max="9473" width="5.28515625" style="70" bestFit="1" customWidth="1"/>
    <col min="9474" max="9474" width="111.5703125" style="70" bestFit="1" customWidth="1"/>
    <col min="9475" max="9476" width="21.85546875" style="70" bestFit="1" customWidth="1"/>
    <col min="9477" max="9477" width="25.7109375" style="70" customWidth="1"/>
    <col min="9478" max="9480" width="31" style="70" bestFit="1" customWidth="1"/>
    <col min="9481" max="9728" width="67.7109375" style="70"/>
    <col min="9729" max="9729" width="5.28515625" style="70" bestFit="1" customWidth="1"/>
    <col min="9730" max="9730" width="111.5703125" style="70" bestFit="1" customWidth="1"/>
    <col min="9731" max="9732" width="21.85546875" style="70" bestFit="1" customWidth="1"/>
    <col min="9733" max="9733" width="25.7109375" style="70" customWidth="1"/>
    <col min="9734" max="9736" width="31" style="70" bestFit="1" customWidth="1"/>
    <col min="9737" max="9984" width="67.7109375" style="70"/>
    <col min="9985" max="9985" width="5.28515625" style="70" bestFit="1" customWidth="1"/>
    <col min="9986" max="9986" width="111.5703125" style="70" bestFit="1" customWidth="1"/>
    <col min="9987" max="9988" width="21.85546875" style="70" bestFit="1" customWidth="1"/>
    <col min="9989" max="9989" width="25.7109375" style="70" customWidth="1"/>
    <col min="9990" max="9992" width="31" style="70" bestFit="1" customWidth="1"/>
    <col min="9993" max="10240" width="67.7109375" style="70"/>
    <col min="10241" max="10241" width="5.28515625" style="70" bestFit="1" customWidth="1"/>
    <col min="10242" max="10242" width="111.5703125" style="70" bestFit="1" customWidth="1"/>
    <col min="10243" max="10244" width="21.85546875" style="70" bestFit="1" customWidth="1"/>
    <col min="10245" max="10245" width="25.7109375" style="70" customWidth="1"/>
    <col min="10246" max="10248" width="31" style="70" bestFit="1" customWidth="1"/>
    <col min="10249" max="10496" width="67.7109375" style="70"/>
    <col min="10497" max="10497" width="5.28515625" style="70" bestFit="1" customWidth="1"/>
    <col min="10498" max="10498" width="111.5703125" style="70" bestFit="1" customWidth="1"/>
    <col min="10499" max="10500" width="21.85546875" style="70" bestFit="1" customWidth="1"/>
    <col min="10501" max="10501" width="25.7109375" style="70" customWidth="1"/>
    <col min="10502" max="10504" width="31" style="70" bestFit="1" customWidth="1"/>
    <col min="10505" max="10752" width="67.7109375" style="70"/>
    <col min="10753" max="10753" width="5.28515625" style="70" bestFit="1" customWidth="1"/>
    <col min="10754" max="10754" width="111.5703125" style="70" bestFit="1" customWidth="1"/>
    <col min="10755" max="10756" width="21.85546875" style="70" bestFit="1" customWidth="1"/>
    <col min="10757" max="10757" width="25.7109375" style="70" customWidth="1"/>
    <col min="10758" max="10760" width="31" style="70" bestFit="1" customWidth="1"/>
    <col min="10761" max="11008" width="67.7109375" style="70"/>
    <col min="11009" max="11009" width="5.28515625" style="70" bestFit="1" customWidth="1"/>
    <col min="11010" max="11010" width="111.5703125" style="70" bestFit="1" customWidth="1"/>
    <col min="11011" max="11012" width="21.85546875" style="70" bestFit="1" customWidth="1"/>
    <col min="11013" max="11013" width="25.7109375" style="70" customWidth="1"/>
    <col min="11014" max="11016" width="31" style="70" bestFit="1" customWidth="1"/>
    <col min="11017" max="11264" width="67.7109375" style="70"/>
    <col min="11265" max="11265" width="5.28515625" style="70" bestFit="1" customWidth="1"/>
    <col min="11266" max="11266" width="111.5703125" style="70" bestFit="1" customWidth="1"/>
    <col min="11267" max="11268" width="21.85546875" style="70" bestFit="1" customWidth="1"/>
    <col min="11269" max="11269" width="25.7109375" style="70" customWidth="1"/>
    <col min="11270" max="11272" width="31" style="70" bestFit="1" customWidth="1"/>
    <col min="11273" max="11520" width="67.7109375" style="70"/>
    <col min="11521" max="11521" width="5.28515625" style="70" bestFit="1" customWidth="1"/>
    <col min="11522" max="11522" width="111.5703125" style="70" bestFit="1" customWidth="1"/>
    <col min="11523" max="11524" width="21.85546875" style="70" bestFit="1" customWidth="1"/>
    <col min="11525" max="11525" width="25.7109375" style="70" customWidth="1"/>
    <col min="11526" max="11528" width="31" style="70" bestFit="1" customWidth="1"/>
    <col min="11529" max="11776" width="67.7109375" style="70"/>
    <col min="11777" max="11777" width="5.28515625" style="70" bestFit="1" customWidth="1"/>
    <col min="11778" max="11778" width="111.5703125" style="70" bestFit="1" customWidth="1"/>
    <col min="11779" max="11780" width="21.85546875" style="70" bestFit="1" customWidth="1"/>
    <col min="11781" max="11781" width="25.7109375" style="70" customWidth="1"/>
    <col min="11782" max="11784" width="31" style="70" bestFit="1" customWidth="1"/>
    <col min="11785" max="12032" width="67.7109375" style="70"/>
    <col min="12033" max="12033" width="5.28515625" style="70" bestFit="1" customWidth="1"/>
    <col min="12034" max="12034" width="111.5703125" style="70" bestFit="1" customWidth="1"/>
    <col min="12035" max="12036" width="21.85546875" style="70" bestFit="1" customWidth="1"/>
    <col min="12037" max="12037" width="25.7109375" style="70" customWidth="1"/>
    <col min="12038" max="12040" width="31" style="70" bestFit="1" customWidth="1"/>
    <col min="12041" max="12288" width="67.7109375" style="70"/>
    <col min="12289" max="12289" width="5.28515625" style="70" bestFit="1" customWidth="1"/>
    <col min="12290" max="12290" width="111.5703125" style="70" bestFit="1" customWidth="1"/>
    <col min="12291" max="12292" width="21.85546875" style="70" bestFit="1" customWidth="1"/>
    <col min="12293" max="12293" width="25.7109375" style="70" customWidth="1"/>
    <col min="12294" max="12296" width="31" style="70" bestFit="1" customWidth="1"/>
    <col min="12297" max="12544" width="67.7109375" style="70"/>
    <col min="12545" max="12545" width="5.28515625" style="70" bestFit="1" customWidth="1"/>
    <col min="12546" max="12546" width="111.5703125" style="70" bestFit="1" customWidth="1"/>
    <col min="12547" max="12548" width="21.85546875" style="70" bestFit="1" customWidth="1"/>
    <col min="12549" max="12549" width="25.7109375" style="70" customWidth="1"/>
    <col min="12550" max="12552" width="31" style="70" bestFit="1" customWidth="1"/>
    <col min="12553" max="12800" width="67.7109375" style="70"/>
    <col min="12801" max="12801" width="5.28515625" style="70" bestFit="1" customWidth="1"/>
    <col min="12802" max="12802" width="111.5703125" style="70" bestFit="1" customWidth="1"/>
    <col min="12803" max="12804" width="21.85546875" style="70" bestFit="1" customWidth="1"/>
    <col min="12805" max="12805" width="25.7109375" style="70" customWidth="1"/>
    <col min="12806" max="12808" width="31" style="70" bestFit="1" customWidth="1"/>
    <col min="12809" max="13056" width="67.7109375" style="70"/>
    <col min="13057" max="13057" width="5.28515625" style="70" bestFit="1" customWidth="1"/>
    <col min="13058" max="13058" width="111.5703125" style="70" bestFit="1" customWidth="1"/>
    <col min="13059" max="13060" width="21.85546875" style="70" bestFit="1" customWidth="1"/>
    <col min="13061" max="13061" width="25.7109375" style="70" customWidth="1"/>
    <col min="13062" max="13064" width="31" style="70" bestFit="1" customWidth="1"/>
    <col min="13065" max="13312" width="67.7109375" style="70"/>
    <col min="13313" max="13313" width="5.28515625" style="70" bestFit="1" customWidth="1"/>
    <col min="13314" max="13314" width="111.5703125" style="70" bestFit="1" customWidth="1"/>
    <col min="13315" max="13316" width="21.85546875" style="70" bestFit="1" customWidth="1"/>
    <col min="13317" max="13317" width="25.7109375" style="70" customWidth="1"/>
    <col min="13318" max="13320" width="31" style="70" bestFit="1" customWidth="1"/>
    <col min="13321" max="13568" width="67.7109375" style="70"/>
    <col min="13569" max="13569" width="5.28515625" style="70" bestFit="1" customWidth="1"/>
    <col min="13570" max="13570" width="111.5703125" style="70" bestFit="1" customWidth="1"/>
    <col min="13571" max="13572" width="21.85546875" style="70" bestFit="1" customWidth="1"/>
    <col min="13573" max="13573" width="25.7109375" style="70" customWidth="1"/>
    <col min="13574" max="13576" width="31" style="70" bestFit="1" customWidth="1"/>
    <col min="13577" max="13824" width="67.7109375" style="70"/>
    <col min="13825" max="13825" width="5.28515625" style="70" bestFit="1" customWidth="1"/>
    <col min="13826" max="13826" width="111.5703125" style="70" bestFit="1" customWidth="1"/>
    <col min="13827" max="13828" width="21.85546875" style="70" bestFit="1" customWidth="1"/>
    <col min="13829" max="13829" width="25.7109375" style="70" customWidth="1"/>
    <col min="13830" max="13832" width="31" style="70" bestFit="1" customWidth="1"/>
    <col min="13833" max="14080" width="67.7109375" style="70"/>
    <col min="14081" max="14081" width="5.28515625" style="70" bestFit="1" customWidth="1"/>
    <col min="14082" max="14082" width="111.5703125" style="70" bestFit="1" customWidth="1"/>
    <col min="14083" max="14084" width="21.85546875" style="70" bestFit="1" customWidth="1"/>
    <col min="14085" max="14085" width="25.7109375" style="70" customWidth="1"/>
    <col min="14086" max="14088" width="31" style="70" bestFit="1" customWidth="1"/>
    <col min="14089" max="14336" width="67.7109375" style="70"/>
    <col min="14337" max="14337" width="5.28515625" style="70" bestFit="1" customWidth="1"/>
    <col min="14338" max="14338" width="111.5703125" style="70" bestFit="1" customWidth="1"/>
    <col min="14339" max="14340" width="21.85546875" style="70" bestFit="1" customWidth="1"/>
    <col min="14341" max="14341" width="25.7109375" style="70" customWidth="1"/>
    <col min="14342" max="14344" width="31" style="70" bestFit="1" customWidth="1"/>
    <col min="14345" max="14592" width="67.7109375" style="70"/>
    <col min="14593" max="14593" width="5.28515625" style="70" bestFit="1" customWidth="1"/>
    <col min="14594" max="14594" width="111.5703125" style="70" bestFit="1" customWidth="1"/>
    <col min="14595" max="14596" width="21.85546875" style="70" bestFit="1" customWidth="1"/>
    <col min="14597" max="14597" width="25.7109375" style="70" customWidth="1"/>
    <col min="14598" max="14600" width="31" style="70" bestFit="1" customWidth="1"/>
    <col min="14601" max="14848" width="67.7109375" style="70"/>
    <col min="14849" max="14849" width="5.28515625" style="70" bestFit="1" customWidth="1"/>
    <col min="14850" max="14850" width="111.5703125" style="70" bestFit="1" customWidth="1"/>
    <col min="14851" max="14852" width="21.85546875" style="70" bestFit="1" customWidth="1"/>
    <col min="14853" max="14853" width="25.7109375" style="70" customWidth="1"/>
    <col min="14854" max="14856" width="31" style="70" bestFit="1" customWidth="1"/>
    <col min="14857" max="15104" width="67.7109375" style="70"/>
    <col min="15105" max="15105" width="5.28515625" style="70" bestFit="1" customWidth="1"/>
    <col min="15106" max="15106" width="111.5703125" style="70" bestFit="1" customWidth="1"/>
    <col min="15107" max="15108" width="21.85546875" style="70" bestFit="1" customWidth="1"/>
    <col min="15109" max="15109" width="25.7109375" style="70" customWidth="1"/>
    <col min="15110" max="15112" width="31" style="70" bestFit="1" customWidth="1"/>
    <col min="15113" max="15360" width="67.7109375" style="70"/>
    <col min="15361" max="15361" width="5.28515625" style="70" bestFit="1" customWidth="1"/>
    <col min="15362" max="15362" width="111.5703125" style="70" bestFit="1" customWidth="1"/>
    <col min="15363" max="15364" width="21.85546875" style="70" bestFit="1" customWidth="1"/>
    <col min="15365" max="15365" width="25.7109375" style="70" customWidth="1"/>
    <col min="15366" max="15368" width="31" style="70" bestFit="1" customWidth="1"/>
    <col min="15369" max="15616" width="67.7109375" style="70"/>
    <col min="15617" max="15617" width="5.28515625" style="70" bestFit="1" customWidth="1"/>
    <col min="15618" max="15618" width="111.5703125" style="70" bestFit="1" customWidth="1"/>
    <col min="15619" max="15620" width="21.85546875" style="70" bestFit="1" customWidth="1"/>
    <col min="15621" max="15621" width="25.7109375" style="70" customWidth="1"/>
    <col min="15622" max="15624" width="31" style="70" bestFit="1" customWidth="1"/>
    <col min="15625" max="15872" width="67.7109375" style="70"/>
    <col min="15873" max="15873" width="5.28515625" style="70" bestFit="1" customWidth="1"/>
    <col min="15874" max="15874" width="111.5703125" style="70" bestFit="1" customWidth="1"/>
    <col min="15875" max="15876" width="21.85546875" style="70" bestFit="1" customWidth="1"/>
    <col min="15877" max="15877" width="25.7109375" style="70" customWidth="1"/>
    <col min="15878" max="15880" width="31" style="70" bestFit="1" customWidth="1"/>
    <col min="15881" max="16128" width="67.7109375" style="70"/>
    <col min="16129" max="16129" width="5.28515625" style="70" bestFit="1" customWidth="1"/>
    <col min="16130" max="16130" width="111.5703125" style="70" bestFit="1" customWidth="1"/>
    <col min="16131" max="16132" width="21.85546875" style="70" bestFit="1" customWidth="1"/>
    <col min="16133" max="16133" width="25.7109375" style="70" customWidth="1"/>
    <col min="16134" max="16136" width="31" style="70" bestFit="1" customWidth="1"/>
    <col min="16137" max="16384" width="67.7109375" style="70"/>
  </cols>
  <sheetData>
    <row r="1" spans="1:10" s="48" customFormat="1" ht="18.75" x14ac:dyDescent="0.3">
      <c r="A1" s="149" t="s">
        <v>90</v>
      </c>
      <c r="B1" s="149"/>
    </row>
    <row r="2" spans="1:10" s="48" customFormat="1" x14ac:dyDescent="0.25">
      <c r="A2" s="59"/>
      <c r="B2" s="59"/>
      <c r="C2" s="60">
        <v>2013</v>
      </c>
      <c r="D2" s="60" t="s">
        <v>1</v>
      </c>
      <c r="E2" s="60" t="s">
        <v>91</v>
      </c>
      <c r="F2" s="60" t="s">
        <v>2</v>
      </c>
      <c r="G2" s="60" t="s">
        <v>3</v>
      </c>
      <c r="H2" s="60" t="s">
        <v>4</v>
      </c>
      <c r="I2" s="60" t="s">
        <v>5</v>
      </c>
      <c r="J2" s="60" t="s">
        <v>6</v>
      </c>
    </row>
    <row r="3" spans="1:10" s="48" customFormat="1" x14ac:dyDescent="0.25">
      <c r="A3" s="59"/>
      <c r="B3" s="59" t="s">
        <v>92</v>
      </c>
      <c r="C3" s="61"/>
      <c r="D3" s="60"/>
      <c r="E3" s="60"/>
      <c r="F3" s="60"/>
      <c r="G3" s="60"/>
      <c r="H3" s="60"/>
      <c r="I3" s="60"/>
      <c r="J3" s="60"/>
    </row>
    <row r="4" spans="1:10" s="65" customFormat="1" x14ac:dyDescent="0.25">
      <c r="A4" s="62" t="s">
        <v>93</v>
      </c>
      <c r="B4" s="63" t="s">
        <v>94</v>
      </c>
      <c r="C4" s="64">
        <v>82652.908484272994</v>
      </c>
      <c r="D4" s="64">
        <v>18002.092744000001</v>
      </c>
      <c r="E4" s="64">
        <v>17008.364031999998</v>
      </c>
      <c r="F4" s="64">
        <v>17512.532229404998</v>
      </c>
      <c r="G4" s="64">
        <v>15681.3</v>
      </c>
      <c r="H4" s="64">
        <v>5345.9911840000004</v>
      </c>
      <c r="I4" s="65">
        <v>4116.5683069999995</v>
      </c>
      <c r="J4" s="64">
        <v>4784.4807246709997</v>
      </c>
    </row>
    <row r="5" spans="1:10" s="65" customFormat="1" x14ac:dyDescent="0.25">
      <c r="A5" s="62" t="s">
        <v>95</v>
      </c>
      <c r="B5" s="63" t="s">
        <v>96</v>
      </c>
      <c r="C5" s="64">
        <v>275198.72133186704</v>
      </c>
      <c r="D5" s="64">
        <v>118776.71118900001</v>
      </c>
      <c r="E5" s="64">
        <v>98142.04862500001</v>
      </c>
      <c r="F5" s="64">
        <v>42190.512662829002</v>
      </c>
      <c r="G5" s="64">
        <v>51641</v>
      </c>
      <c r="H5" s="64">
        <v>32369.424599000002</v>
      </c>
      <c r="I5" s="65">
        <v>15458.310691999999</v>
      </c>
      <c r="J5" s="64">
        <v>11105.528938645999</v>
      </c>
    </row>
    <row r="6" spans="1:10" s="65" customFormat="1" x14ac:dyDescent="0.25">
      <c r="A6" s="62" t="s">
        <v>97</v>
      </c>
      <c r="B6" s="63" t="s">
        <v>98</v>
      </c>
      <c r="C6" s="64">
        <v>4368.5541240499997</v>
      </c>
      <c r="D6" s="64">
        <v>1271.1677129999998</v>
      </c>
      <c r="E6" s="64">
        <v>3648.291463</v>
      </c>
      <c r="F6" s="64">
        <v>1286.6035056830001</v>
      </c>
      <c r="G6" s="64">
        <v>83.6</v>
      </c>
      <c r="H6" s="64">
        <v>831.87934199999995</v>
      </c>
      <c r="I6" s="65">
        <v>114.459225</v>
      </c>
      <c r="J6" s="64">
        <v>634.11549755600004</v>
      </c>
    </row>
    <row r="7" spans="1:10" s="65" customFormat="1" x14ac:dyDescent="0.25">
      <c r="A7" s="62" t="s">
        <v>99</v>
      </c>
      <c r="B7" s="63" t="s">
        <v>100</v>
      </c>
      <c r="C7" s="64">
        <v>394214.050441058</v>
      </c>
      <c r="D7" s="64">
        <v>176875.39089099999</v>
      </c>
      <c r="E7" s="64">
        <v>167066.01602699998</v>
      </c>
      <c r="F7" s="64">
        <v>126359.11604342501</v>
      </c>
      <c r="G7" s="64">
        <v>100860.6</v>
      </c>
      <c r="H7" s="64">
        <v>56577.944307999998</v>
      </c>
      <c r="I7" s="65">
        <v>55543.996562</v>
      </c>
      <c r="J7" s="64">
        <v>50772.630737575993</v>
      </c>
    </row>
    <row r="8" spans="1:10" s="65" customFormat="1" x14ac:dyDescent="0.25">
      <c r="A8" s="62" t="s">
        <v>101</v>
      </c>
      <c r="B8" s="63" t="s">
        <v>102</v>
      </c>
      <c r="C8" s="64">
        <v>12493780.517469771</v>
      </c>
      <c r="D8" s="64">
        <v>14818124.162552509</v>
      </c>
      <c r="E8" s="64">
        <v>8438498.1967539713</v>
      </c>
      <c r="F8" s="64">
        <v>8238575.9932663729</v>
      </c>
      <c r="G8" s="64">
        <v>3167034.6</v>
      </c>
      <c r="H8" s="64">
        <v>2702936.85873</v>
      </c>
      <c r="I8" s="65">
        <v>1807822.7216948702</v>
      </c>
      <c r="J8" s="64">
        <v>2872740.8149074879</v>
      </c>
    </row>
    <row r="9" spans="1:10" s="65" customFormat="1" x14ac:dyDescent="0.25">
      <c r="A9" s="62" t="s">
        <v>103</v>
      </c>
      <c r="B9" s="63" t="s">
        <v>104</v>
      </c>
      <c r="C9" s="64">
        <v>41192.437409085003</v>
      </c>
      <c r="D9" s="64">
        <v>315553.67056499998</v>
      </c>
      <c r="E9" s="64">
        <v>20493.835749999998</v>
      </c>
      <c r="F9" s="64">
        <v>29949.986445683997</v>
      </c>
      <c r="G9" s="64">
        <v>16556.099999999999</v>
      </c>
      <c r="H9" s="64">
        <v>5141.7332720000004</v>
      </c>
      <c r="I9" s="65">
        <v>2141.1841789999999</v>
      </c>
      <c r="J9" s="64">
        <v>18732.445376159001</v>
      </c>
    </row>
    <row r="10" spans="1:10" s="65" customFormat="1" x14ac:dyDescent="0.25">
      <c r="A10" s="62" t="s">
        <v>105</v>
      </c>
      <c r="B10" s="63" t="s">
        <v>106</v>
      </c>
      <c r="C10" s="64">
        <v>419713.32211457903</v>
      </c>
      <c r="D10" s="64">
        <v>32754.851885</v>
      </c>
      <c r="E10" s="64">
        <v>21382.180862999998</v>
      </c>
      <c r="F10" s="64">
        <v>19869.355545412996</v>
      </c>
      <c r="G10" s="64">
        <v>19530.400000000001</v>
      </c>
      <c r="H10" s="64">
        <v>5500.7584559999996</v>
      </c>
      <c r="I10" s="65">
        <v>3779.2736100000002</v>
      </c>
      <c r="J10" s="64">
        <v>6347.7067651930001</v>
      </c>
    </row>
    <row r="11" spans="1:10" s="65" customFormat="1" x14ac:dyDescent="0.25">
      <c r="A11" s="62" t="s">
        <v>107</v>
      </c>
      <c r="B11" s="63" t="s">
        <v>108</v>
      </c>
      <c r="C11" s="64">
        <v>145358.52924175002</v>
      </c>
      <c r="D11" s="64">
        <v>93895.109692999991</v>
      </c>
      <c r="E11" s="64">
        <v>31394.053152</v>
      </c>
      <c r="F11" s="64">
        <v>11420.323113322</v>
      </c>
      <c r="G11" s="64">
        <v>26799.599999999999</v>
      </c>
      <c r="H11" s="64">
        <v>10340.951607000001</v>
      </c>
      <c r="I11" s="65">
        <v>4533.147234</v>
      </c>
      <c r="J11" s="64">
        <v>2820.3986280229997</v>
      </c>
    </row>
    <row r="12" spans="1:10" s="65" customFormat="1" x14ac:dyDescent="0.25">
      <c r="A12" s="62" t="s">
        <v>109</v>
      </c>
      <c r="B12" s="63" t="s">
        <v>110</v>
      </c>
      <c r="C12" s="64">
        <v>24767.916121453</v>
      </c>
      <c r="D12" s="64">
        <v>14163.357562000001</v>
      </c>
      <c r="E12" s="64">
        <v>9162.6290599999993</v>
      </c>
      <c r="F12" s="64">
        <v>3739.9727290430001</v>
      </c>
      <c r="G12" s="64">
        <v>603.70000000000005</v>
      </c>
      <c r="H12" s="64">
        <v>11238.022514</v>
      </c>
      <c r="I12" s="65">
        <v>1001.624082</v>
      </c>
      <c r="J12" s="64">
        <v>512.010338918</v>
      </c>
    </row>
    <row r="13" spans="1:10" s="65" customFormat="1" x14ac:dyDescent="0.25">
      <c r="A13" s="62" t="s">
        <v>111</v>
      </c>
      <c r="B13" s="63" t="s">
        <v>112</v>
      </c>
      <c r="C13" s="64">
        <v>31036.060295775998</v>
      </c>
      <c r="D13" s="64">
        <v>3240.904755</v>
      </c>
      <c r="E13" s="64">
        <v>1158.2614249999999</v>
      </c>
      <c r="F13" s="64">
        <v>398.24820114700003</v>
      </c>
      <c r="G13" s="64">
        <v>5968.8</v>
      </c>
      <c r="H13" s="64">
        <v>520.59388300000001</v>
      </c>
      <c r="I13" s="65">
        <v>383.92213099999998</v>
      </c>
      <c r="J13" s="64">
        <v>150.13509153499999</v>
      </c>
    </row>
    <row r="14" spans="1:10" s="65" customFormat="1" x14ac:dyDescent="0.25">
      <c r="A14" s="62" t="s">
        <v>113</v>
      </c>
      <c r="B14" s="63" t="s">
        <v>114</v>
      </c>
      <c r="C14" s="64">
        <v>51635.745695149002</v>
      </c>
      <c r="D14" s="64">
        <v>145412.76305799998</v>
      </c>
      <c r="E14" s="64">
        <v>4201.9031670000004</v>
      </c>
      <c r="F14" s="64">
        <v>5466.981861665</v>
      </c>
      <c r="G14" s="64">
        <v>4266.3999999999996</v>
      </c>
      <c r="H14" s="64">
        <v>1243.5101030000001</v>
      </c>
      <c r="I14" s="65">
        <v>526.56208700000002</v>
      </c>
      <c r="J14" s="64">
        <v>2387.1739490710002</v>
      </c>
    </row>
    <row r="15" spans="1:10" s="65" customFormat="1" x14ac:dyDescent="0.25">
      <c r="A15" s="62" t="s">
        <v>115</v>
      </c>
      <c r="B15" s="63" t="s">
        <v>116</v>
      </c>
      <c r="C15" s="64">
        <v>30931.524440820001</v>
      </c>
      <c r="D15" s="64">
        <v>10064.392964999999</v>
      </c>
      <c r="E15" s="64">
        <v>7026.9908020000003</v>
      </c>
      <c r="F15" s="64">
        <v>3315.4268519130001</v>
      </c>
      <c r="G15" s="64">
        <v>4451.3999999999996</v>
      </c>
      <c r="H15" s="64">
        <v>2807.839696</v>
      </c>
      <c r="I15" s="65">
        <v>762.24221999999997</v>
      </c>
      <c r="J15" s="64">
        <v>979.1845631189999</v>
      </c>
    </row>
    <row r="16" spans="1:10" s="65" customFormat="1" x14ac:dyDescent="0.25">
      <c r="A16" s="62" t="s">
        <v>117</v>
      </c>
      <c r="B16" s="63" t="s">
        <v>118</v>
      </c>
      <c r="C16" s="64">
        <v>14114.445816477999</v>
      </c>
      <c r="D16" s="64">
        <v>3370.1531460000001</v>
      </c>
      <c r="E16" s="64">
        <v>6296.1461390000004</v>
      </c>
      <c r="F16" s="64">
        <v>3361.635458452</v>
      </c>
      <c r="G16" s="64">
        <v>840.6</v>
      </c>
      <c r="H16" s="64">
        <v>1267.509419</v>
      </c>
      <c r="I16" s="65">
        <v>779.56467099999998</v>
      </c>
      <c r="J16" s="64">
        <v>1135.8817017490001</v>
      </c>
    </row>
    <row r="17" spans="1:12" s="65" customFormat="1" x14ac:dyDescent="0.25">
      <c r="A17" s="62" t="s">
        <v>119</v>
      </c>
      <c r="B17" s="63" t="s">
        <v>120</v>
      </c>
      <c r="C17" s="64">
        <v>59.663109999999996</v>
      </c>
      <c r="D17" s="64">
        <v>116.154157</v>
      </c>
      <c r="E17" s="64">
        <v>16.978194999999999</v>
      </c>
      <c r="F17" s="64">
        <v>5.601861768</v>
      </c>
      <c r="G17" s="64">
        <v>5.5</v>
      </c>
      <c r="H17" s="64">
        <v>1.56E-4</v>
      </c>
      <c r="I17" s="65">
        <v>13.117195000000001</v>
      </c>
      <c r="J17" s="64">
        <v>0.65300926800000003</v>
      </c>
    </row>
    <row r="18" spans="1:12" s="65" customFormat="1" x14ac:dyDescent="0.25">
      <c r="A18" s="62" t="s">
        <v>121</v>
      </c>
      <c r="B18" s="63" t="s">
        <v>122</v>
      </c>
      <c r="C18" s="64">
        <v>85810.327308509004</v>
      </c>
      <c r="D18" s="64">
        <v>85008.99573499999</v>
      </c>
      <c r="E18" s="64">
        <v>49838.033876000001</v>
      </c>
      <c r="F18" s="64">
        <v>18827.015468146001</v>
      </c>
      <c r="G18" s="64">
        <v>30117.3</v>
      </c>
      <c r="H18" s="64">
        <v>21498.838842000001</v>
      </c>
      <c r="I18" s="65">
        <v>6880.645383</v>
      </c>
      <c r="J18" s="64">
        <v>5170.2531422519996</v>
      </c>
    </row>
    <row r="19" spans="1:12" s="65" customFormat="1" x14ac:dyDescent="0.25">
      <c r="A19" s="62" t="s">
        <v>123</v>
      </c>
      <c r="B19" s="63" t="s">
        <v>124</v>
      </c>
      <c r="C19" s="64">
        <v>37532.011560439998</v>
      </c>
      <c r="D19" s="64">
        <v>105879.751433</v>
      </c>
      <c r="E19" s="64">
        <v>25815.885655999999</v>
      </c>
      <c r="F19" s="64">
        <v>2929.0732530589999</v>
      </c>
      <c r="G19" s="64">
        <v>12009.1</v>
      </c>
      <c r="H19" s="64">
        <v>3596.6916660000002</v>
      </c>
      <c r="I19" s="65">
        <v>5967.6778979999999</v>
      </c>
      <c r="J19" s="64">
        <v>108.81252365</v>
      </c>
    </row>
    <row r="20" spans="1:12" s="65" customFormat="1" x14ac:dyDescent="0.25">
      <c r="A20" s="62" t="s">
        <v>125</v>
      </c>
      <c r="B20" s="63" t="s">
        <v>126</v>
      </c>
      <c r="C20" s="64">
        <v>95090.450445300012</v>
      </c>
      <c r="D20" s="64">
        <v>357749.04577099998</v>
      </c>
      <c r="E20" s="64">
        <v>681574.84808699996</v>
      </c>
      <c r="F20" s="64">
        <v>87.249589</v>
      </c>
      <c r="G20" s="64">
        <v>19813.7</v>
      </c>
      <c r="H20" s="64">
        <v>92122.934118999998</v>
      </c>
      <c r="I20" s="65">
        <v>29215.601515999999</v>
      </c>
      <c r="J20" s="64">
        <v>15.23409</v>
      </c>
    </row>
    <row r="21" spans="1:12" s="65" customFormat="1" x14ac:dyDescent="0.25">
      <c r="A21" s="62" t="s">
        <v>127</v>
      </c>
      <c r="B21" s="63" t="s">
        <v>128</v>
      </c>
      <c r="C21" s="64">
        <v>520.389275</v>
      </c>
      <c r="D21" s="64">
        <v>1562.0686029999999</v>
      </c>
      <c r="E21" s="64">
        <v>1253.415035</v>
      </c>
      <c r="F21" s="64">
        <v>8.4379517370000006</v>
      </c>
      <c r="G21" s="64">
        <v>79.7</v>
      </c>
      <c r="H21" s="64">
        <v>1019.105505</v>
      </c>
      <c r="I21" s="65">
        <v>66.887231999999997</v>
      </c>
      <c r="J21" s="64">
        <v>0</v>
      </c>
    </row>
    <row r="22" spans="1:12" s="65" customFormat="1" x14ac:dyDescent="0.25">
      <c r="A22" s="62" t="s">
        <v>129</v>
      </c>
      <c r="B22" s="63" t="s">
        <v>130</v>
      </c>
      <c r="C22" s="64">
        <v>182.446047626</v>
      </c>
      <c r="D22" s="64">
        <v>0</v>
      </c>
      <c r="E22" s="64">
        <v>0</v>
      </c>
      <c r="F22" s="64">
        <v>11.446875</v>
      </c>
      <c r="G22" s="64">
        <v>0</v>
      </c>
      <c r="H22" s="64">
        <v>0</v>
      </c>
      <c r="I22" s="65">
        <v>0</v>
      </c>
      <c r="J22" s="64">
        <v>11.446875</v>
      </c>
    </row>
    <row r="23" spans="1:12" s="65" customFormat="1" x14ac:dyDescent="0.25">
      <c r="A23" s="62" t="s">
        <v>131</v>
      </c>
      <c r="B23" s="63" t="s">
        <v>132</v>
      </c>
      <c r="C23" s="64">
        <v>17060.587421185999</v>
      </c>
      <c r="D23" s="64">
        <v>2163.5488799999998</v>
      </c>
      <c r="E23" s="64">
        <v>9051.5679280000004</v>
      </c>
      <c r="F23" s="64">
        <v>2115.4808350695798</v>
      </c>
      <c r="G23" s="64">
        <v>499.26949017001317</v>
      </c>
      <c r="H23" s="64">
        <v>201.02114</v>
      </c>
      <c r="I23" s="65">
        <v>1860.125515</v>
      </c>
      <c r="J23" s="64">
        <v>526.68082937400004</v>
      </c>
    </row>
    <row r="24" spans="1:12" s="65" customFormat="1" x14ac:dyDescent="0.25">
      <c r="A24" s="62" t="s">
        <v>133</v>
      </c>
      <c r="B24" s="63" t="s">
        <v>134</v>
      </c>
      <c r="C24" s="64">
        <v>3.006E-2</v>
      </c>
      <c r="D24" s="64">
        <v>56.865409047191264</v>
      </c>
      <c r="E24" s="64">
        <v>12.314140000000002</v>
      </c>
      <c r="F24" s="64">
        <v>0</v>
      </c>
      <c r="G24" s="64">
        <v>0</v>
      </c>
      <c r="H24" s="64">
        <v>0.91077699999999995</v>
      </c>
      <c r="I24" s="65">
        <v>9.9305730000000008</v>
      </c>
      <c r="J24" s="64">
        <v>0</v>
      </c>
    </row>
    <row r="25" spans="1:12" s="65" customFormat="1" x14ac:dyDescent="0.25">
      <c r="A25" s="62" t="s">
        <v>135</v>
      </c>
      <c r="B25" s="63" t="s">
        <v>136</v>
      </c>
      <c r="C25" s="64">
        <v>50.943086001090705</v>
      </c>
      <c r="D25" s="64">
        <v>0</v>
      </c>
      <c r="E25" s="64">
        <v>0</v>
      </c>
      <c r="F25" s="65">
        <v>0</v>
      </c>
      <c r="G25" s="64">
        <v>0</v>
      </c>
      <c r="H25" s="64">
        <v>0</v>
      </c>
      <c r="I25" s="65">
        <v>0</v>
      </c>
      <c r="J25" s="64">
        <v>0</v>
      </c>
    </row>
    <row r="26" spans="1:12" s="65" customFormat="1" x14ac:dyDescent="0.25">
      <c r="A26" s="62"/>
      <c r="B26" s="63" t="s">
        <v>39</v>
      </c>
      <c r="C26" s="64">
        <v>14245271.581300173</v>
      </c>
      <c r="D26" s="64">
        <v>16304041.158706555</v>
      </c>
      <c r="E26" s="64">
        <v>9593041.9601759706</v>
      </c>
      <c r="F26" s="64">
        <v>8527430.993748134</v>
      </c>
      <c r="G26" s="64">
        <v>3476842.6694901702</v>
      </c>
      <c r="H26" s="64">
        <v>2954562.5193179999</v>
      </c>
      <c r="I26" s="64">
        <v>1940977.5620068701</v>
      </c>
      <c r="J26" s="65">
        <v>2978935.5876892488</v>
      </c>
    </row>
    <row r="27" spans="1:12" s="65" customFormat="1" x14ac:dyDescent="0.25">
      <c r="A27" s="62"/>
      <c r="B27" s="63"/>
      <c r="C27" s="66"/>
      <c r="D27" s="1"/>
      <c r="E27" s="67"/>
      <c r="F27" s="66"/>
      <c r="G27" s="64"/>
      <c r="H27" s="66"/>
      <c r="I27" s="66"/>
      <c r="J27" s="66"/>
    </row>
    <row r="28" spans="1:12" ht="18.75" x14ac:dyDescent="0.3">
      <c r="A28" s="44"/>
      <c r="B28" s="68"/>
      <c r="D28" s="46"/>
      <c r="E28" s="46"/>
      <c r="F28" s="69"/>
      <c r="G28" s="1"/>
      <c r="H28" s="1"/>
      <c r="I28" s="1"/>
      <c r="J28" s="1"/>
      <c r="L28" s="46"/>
    </row>
    <row r="29" spans="1:12" s="65" customFormat="1" x14ac:dyDescent="0.25">
      <c r="A29" s="62" t="s">
        <v>93</v>
      </c>
      <c r="B29" s="63" t="s">
        <v>94</v>
      </c>
      <c r="C29" s="71">
        <f>C4/$C$26*100</f>
        <v>0.58021293600868806</v>
      </c>
      <c r="D29" s="71">
        <f>D4/$D$26*100</f>
        <v>0.11041491228318365</v>
      </c>
      <c r="E29" s="71">
        <f>E4/$E$26*100</f>
        <v>0.17729896421393329</v>
      </c>
      <c r="F29" s="71">
        <f>F4/$F$26*100</f>
        <v>0.20536703542068263</v>
      </c>
      <c r="G29" s="65">
        <f t="shared" ref="G29:G51" si="0">G4/$G$26*100</f>
        <v>0.45102127104012563</v>
      </c>
      <c r="H29" s="65">
        <f t="shared" ref="H29:H51" si="1">H4/$H$26*100</f>
        <v>0.18094019500504638</v>
      </c>
      <c r="I29" s="65">
        <f>I4/$I$26*100</f>
        <v>0.21208737223853746</v>
      </c>
      <c r="J29" s="65">
        <f>J4/$J$26*100</f>
        <v>0.16061041213658153</v>
      </c>
    </row>
    <row r="30" spans="1:12" s="65" customFormat="1" x14ac:dyDescent="0.25">
      <c r="A30" s="62" t="s">
        <v>95</v>
      </c>
      <c r="B30" s="63" t="s">
        <v>96</v>
      </c>
      <c r="C30" s="71">
        <f t="shared" ref="C30:C51" si="2">C5/$C$26*100</f>
        <v>1.9318601246825056</v>
      </c>
      <c r="D30" s="71">
        <f t="shared" ref="D30:D51" si="3">D5/$D$26*100</f>
        <v>0.72851086447099533</v>
      </c>
      <c r="E30" s="71">
        <f t="shared" ref="E30:E51" si="4">E5/$E$26*100</f>
        <v>1.0230545121393355</v>
      </c>
      <c r="F30" s="71">
        <f t="shared" ref="F30:F51" si="5">F5/$F$26*100</f>
        <v>0.49476228765452196</v>
      </c>
      <c r="G30" s="65">
        <f t="shared" si="0"/>
        <v>1.4852843487327663</v>
      </c>
      <c r="H30" s="65">
        <f t="shared" si="1"/>
        <v>1.0955741971055606</v>
      </c>
      <c r="I30" s="65">
        <f t="shared" ref="I30:I51" si="6">I5/$I$26*100</f>
        <v>0.79641882495627148</v>
      </c>
      <c r="J30" s="65">
        <f t="shared" ref="J30:J51" si="7">J5/$J$26*100</f>
        <v>0.37280191570911153</v>
      </c>
    </row>
    <row r="31" spans="1:12" s="65" customFormat="1" x14ac:dyDescent="0.25">
      <c r="A31" s="62" t="s">
        <v>97</v>
      </c>
      <c r="B31" s="63" t="s">
        <v>98</v>
      </c>
      <c r="C31" s="71">
        <f t="shared" si="2"/>
        <v>3.0666695956745527E-2</v>
      </c>
      <c r="D31" s="71">
        <f t="shared" si="3"/>
        <v>7.7966419529135016E-3</v>
      </c>
      <c r="E31" s="71">
        <f t="shared" si="4"/>
        <v>3.8030600492996045E-2</v>
      </c>
      <c r="F31" s="71">
        <f t="shared" si="5"/>
        <v>1.5087820782440461E-2</v>
      </c>
      <c r="G31" s="65">
        <f t="shared" si="0"/>
        <v>2.4044803848503951E-3</v>
      </c>
      <c r="H31" s="65">
        <f t="shared" si="1"/>
        <v>2.8155753569635823E-2</v>
      </c>
      <c r="I31" s="65">
        <f t="shared" si="6"/>
        <v>5.8969885711432487E-3</v>
      </c>
      <c r="J31" s="65">
        <f t="shared" si="7"/>
        <v>2.1286646820312134E-2</v>
      </c>
    </row>
    <row r="32" spans="1:12" s="65" customFormat="1" x14ac:dyDescent="0.25">
      <c r="A32" s="62" t="s">
        <v>99</v>
      </c>
      <c r="B32" s="63" t="s">
        <v>100</v>
      </c>
      <c r="C32" s="71">
        <f t="shared" si="2"/>
        <v>2.7673326422119211</v>
      </c>
      <c r="D32" s="71">
        <f t="shared" si="3"/>
        <v>1.0848561357841422</v>
      </c>
      <c r="E32" s="71">
        <f t="shared" si="4"/>
        <v>1.7415332562971026</v>
      </c>
      <c r="F32" s="71">
        <f t="shared" si="5"/>
        <v>1.481795820289427</v>
      </c>
      <c r="G32" s="65">
        <f t="shared" si="0"/>
        <v>2.900925051486146</v>
      </c>
      <c r="H32" s="65">
        <f t="shared" si="1"/>
        <v>1.9149347471266187</v>
      </c>
      <c r="I32" s="65">
        <f t="shared" si="6"/>
        <v>2.8616506264281796</v>
      </c>
      <c r="J32" s="65">
        <f t="shared" si="7"/>
        <v>1.7043883374786282</v>
      </c>
    </row>
    <row r="33" spans="1:10" s="65" customFormat="1" x14ac:dyDescent="0.25">
      <c r="A33" s="62" t="s">
        <v>101</v>
      </c>
      <c r="B33" s="63" t="s">
        <v>102</v>
      </c>
      <c r="C33" s="71">
        <f t="shared" si="2"/>
        <v>87.704754845603702</v>
      </c>
      <c r="D33" s="71">
        <f t="shared" si="3"/>
        <v>90.8862043361529</v>
      </c>
      <c r="E33" s="71">
        <f t="shared" si="4"/>
        <v>87.964779386821107</v>
      </c>
      <c r="F33" s="71">
        <f t="shared" si="5"/>
        <v>96.612637490780813</v>
      </c>
      <c r="G33" s="65">
        <f t="shared" si="0"/>
        <v>91.08938485457557</v>
      </c>
      <c r="H33" s="65">
        <f t="shared" si="1"/>
        <v>91.48348836950376</v>
      </c>
      <c r="I33" s="65">
        <f t="shared" si="6"/>
        <v>93.139805275526996</v>
      </c>
      <c r="J33" s="65">
        <f t="shared" si="7"/>
        <v>96.435143706341904</v>
      </c>
    </row>
    <row r="34" spans="1:10" s="65" customFormat="1" x14ac:dyDescent="0.25">
      <c r="A34" s="62" t="s">
        <v>103</v>
      </c>
      <c r="B34" s="63" t="s">
        <v>104</v>
      </c>
      <c r="C34" s="71">
        <f t="shared" si="2"/>
        <v>0.28916568683154126</v>
      </c>
      <c r="D34" s="71">
        <f t="shared" si="3"/>
        <v>1.9354322495468586</v>
      </c>
      <c r="E34" s="71">
        <f t="shared" si="4"/>
        <v>0.21363229552291116</v>
      </c>
      <c r="F34" s="71">
        <f t="shared" si="5"/>
        <v>0.35121933519769039</v>
      </c>
      <c r="G34" s="65">
        <f t="shared" si="0"/>
        <v>0.4761820298997802</v>
      </c>
      <c r="H34" s="65">
        <f t="shared" si="1"/>
        <v>0.17402689022085288</v>
      </c>
      <c r="I34" s="65">
        <f t="shared" si="6"/>
        <v>0.11031473113919599</v>
      </c>
      <c r="J34" s="65">
        <f t="shared" si="7"/>
        <v>0.62883015844896806</v>
      </c>
    </row>
    <row r="35" spans="1:10" s="65" customFormat="1" x14ac:dyDescent="0.25">
      <c r="A35" s="62" t="s">
        <v>105</v>
      </c>
      <c r="B35" s="63" t="s">
        <v>106</v>
      </c>
      <c r="C35" s="71">
        <f t="shared" si="2"/>
        <v>2.946334295693867</v>
      </c>
      <c r="D35" s="71">
        <f t="shared" si="3"/>
        <v>0.20090020361306871</v>
      </c>
      <c r="E35" s="71">
        <f t="shared" si="4"/>
        <v>0.22289260228157878</v>
      </c>
      <c r="F35" s="71">
        <f t="shared" si="5"/>
        <v>0.23300517541543483</v>
      </c>
      <c r="G35" s="65">
        <f t="shared" si="0"/>
        <v>0.5617280347880641</v>
      </c>
      <c r="H35" s="65">
        <f t="shared" si="1"/>
        <v>0.18617844164860442</v>
      </c>
      <c r="I35" s="65">
        <f t="shared" si="6"/>
        <v>0.19470980417168901</v>
      </c>
      <c r="J35" s="65">
        <f t="shared" si="7"/>
        <v>0.21308640547400681</v>
      </c>
    </row>
    <row r="36" spans="1:10" s="65" customFormat="1" x14ac:dyDescent="0.25">
      <c r="A36" s="62" t="s">
        <v>107</v>
      </c>
      <c r="B36" s="63" t="s">
        <v>108</v>
      </c>
      <c r="C36" s="71">
        <f t="shared" si="2"/>
        <v>1.0203984417718142</v>
      </c>
      <c r="D36" s="71">
        <f t="shared" si="3"/>
        <v>0.57590083819715376</v>
      </c>
      <c r="E36" s="71">
        <f t="shared" si="4"/>
        <v>0.32725858265112934</v>
      </c>
      <c r="F36" s="71">
        <f t="shared" si="5"/>
        <v>0.13392454446942792</v>
      </c>
      <c r="G36" s="65">
        <f t="shared" si="0"/>
        <v>0.77080278136168245</v>
      </c>
      <c r="H36" s="65">
        <f t="shared" si="1"/>
        <v>0.34999941749030911</v>
      </c>
      <c r="I36" s="65">
        <f t="shared" si="6"/>
        <v>0.23354969798378097</v>
      </c>
      <c r="J36" s="65">
        <f t="shared" si="7"/>
        <v>9.4678066879948022E-2</v>
      </c>
    </row>
    <row r="37" spans="1:10" s="65" customFormat="1" x14ac:dyDescent="0.25">
      <c r="A37" s="62" t="s">
        <v>109</v>
      </c>
      <c r="B37" s="63" t="s">
        <v>110</v>
      </c>
      <c r="C37" s="71">
        <f t="shared" si="2"/>
        <v>0.17386763025259516</v>
      </c>
      <c r="D37" s="71">
        <f t="shared" si="3"/>
        <v>8.6870226983183224E-2</v>
      </c>
      <c r="E37" s="71">
        <f t="shared" si="4"/>
        <v>9.551328033419676E-2</v>
      </c>
      <c r="F37" s="71">
        <f t="shared" si="5"/>
        <v>4.3858141236029373E-2</v>
      </c>
      <c r="G37" s="65">
        <f t="shared" si="0"/>
        <v>1.7363454645145739E-2</v>
      </c>
      <c r="H37" s="65">
        <f t="shared" si="1"/>
        <v>0.38036164205433926</v>
      </c>
      <c r="I37" s="65">
        <f t="shared" si="6"/>
        <v>5.160410411774017E-2</v>
      </c>
      <c r="J37" s="65">
        <f t="shared" si="7"/>
        <v>1.7187694189627137E-2</v>
      </c>
    </row>
    <row r="38" spans="1:10" s="65" customFormat="1" x14ac:dyDescent="0.25">
      <c r="A38" s="62" t="s">
        <v>111</v>
      </c>
      <c r="B38" s="63" t="s">
        <v>112</v>
      </c>
      <c r="C38" s="71">
        <f t="shared" si="2"/>
        <v>0.21786920746753022</v>
      </c>
      <c r="D38" s="71">
        <f t="shared" si="3"/>
        <v>1.9877923046516095E-2</v>
      </c>
      <c r="E38" s="71">
        <f t="shared" si="4"/>
        <v>1.2073974343157708E-2</v>
      </c>
      <c r="F38" s="71">
        <f t="shared" si="5"/>
        <v>4.6702013940537867E-3</v>
      </c>
      <c r="G38" s="65">
        <f t="shared" si="0"/>
        <v>0.17167299666381627</v>
      </c>
      <c r="H38" s="65">
        <f t="shared" si="1"/>
        <v>1.7619998886338289E-2</v>
      </c>
      <c r="I38" s="65">
        <f t="shared" si="6"/>
        <v>1.9779833549597781E-2</v>
      </c>
      <c r="J38" s="65">
        <f t="shared" si="7"/>
        <v>5.0398904949623072E-3</v>
      </c>
    </row>
    <row r="39" spans="1:10" s="65" customFormat="1" x14ac:dyDescent="0.25">
      <c r="A39" s="62" t="s">
        <v>113</v>
      </c>
      <c r="B39" s="63" t="s">
        <v>114</v>
      </c>
      <c r="C39" s="71">
        <f t="shared" si="2"/>
        <v>0.36247638664138537</v>
      </c>
      <c r="D39" s="71">
        <f t="shared" si="3"/>
        <v>0.89188172209898908</v>
      </c>
      <c r="E39" s="71">
        <f t="shared" si="4"/>
        <v>4.3801571852219043E-2</v>
      </c>
      <c r="F39" s="71">
        <f t="shared" si="5"/>
        <v>6.4110537695035053E-2</v>
      </c>
      <c r="G39" s="65">
        <f t="shared" si="0"/>
        <v>0.1227090324632264</v>
      </c>
      <c r="H39" s="65">
        <f t="shared" si="1"/>
        <v>4.2087791166018004E-2</v>
      </c>
      <c r="I39" s="65">
        <f t="shared" si="6"/>
        <v>2.7128705519684736E-2</v>
      </c>
      <c r="J39" s="65">
        <f t="shared" si="7"/>
        <v>8.0135131452195099E-2</v>
      </c>
    </row>
    <row r="40" spans="1:10" s="65" customFormat="1" x14ac:dyDescent="0.25">
      <c r="A40" s="62" t="s">
        <v>115</v>
      </c>
      <c r="B40" s="63" t="s">
        <v>116</v>
      </c>
      <c r="C40" s="71">
        <f t="shared" si="2"/>
        <v>0.21713537902235533</v>
      </c>
      <c r="D40" s="71">
        <f t="shared" si="3"/>
        <v>6.1729437916841198E-2</v>
      </c>
      <c r="E40" s="71">
        <f t="shared" si="4"/>
        <v>7.3250912809215946E-2</v>
      </c>
      <c r="F40" s="71">
        <f t="shared" si="5"/>
        <v>3.8879550644780325E-2</v>
      </c>
      <c r="G40" s="65">
        <f t="shared" si="0"/>
        <v>0.12802995197515607</v>
      </c>
      <c r="H40" s="65">
        <f t="shared" si="1"/>
        <v>9.503402543155974E-2</v>
      </c>
      <c r="I40" s="65">
        <f t="shared" si="6"/>
        <v>3.9271047482479962E-2</v>
      </c>
      <c r="J40" s="65">
        <f t="shared" si="7"/>
        <v>3.2870283169786504E-2</v>
      </c>
    </row>
    <row r="41" spans="1:10" s="65" customFormat="1" x14ac:dyDescent="0.25">
      <c r="A41" s="62" t="s">
        <v>117</v>
      </c>
      <c r="B41" s="63" t="s">
        <v>118</v>
      </c>
      <c r="C41" s="71">
        <f t="shared" si="2"/>
        <v>9.9081619721494749E-2</v>
      </c>
      <c r="D41" s="71">
        <f t="shared" si="3"/>
        <v>2.067066142187882E-2</v>
      </c>
      <c r="E41" s="71">
        <f t="shared" si="4"/>
        <v>6.5632425722075199E-2</v>
      </c>
      <c r="F41" s="71">
        <f t="shared" si="5"/>
        <v>3.942143256177124E-2</v>
      </c>
      <c r="G41" s="65">
        <f t="shared" si="0"/>
        <v>2.4177107793124906E-2</v>
      </c>
      <c r="H41" s="65">
        <f t="shared" si="1"/>
        <v>4.2900071016015548E-2</v>
      </c>
      <c r="I41" s="65">
        <f t="shared" si="6"/>
        <v>4.0163507619014951E-2</v>
      </c>
      <c r="J41" s="65">
        <f t="shared" si="7"/>
        <v>3.8130455268759272E-2</v>
      </c>
    </row>
    <row r="42" spans="1:10" s="65" customFormat="1" x14ac:dyDescent="0.25">
      <c r="A42" s="62" t="s">
        <v>119</v>
      </c>
      <c r="B42" s="63" t="s">
        <v>120</v>
      </c>
      <c r="C42" s="71">
        <f t="shared" si="2"/>
        <v>4.188274660787795E-4</v>
      </c>
      <c r="D42" s="71">
        <f t="shared" si="3"/>
        <v>7.1242556289777433E-4</v>
      </c>
      <c r="E42" s="71">
        <f t="shared" si="4"/>
        <v>1.7698447552384685E-4</v>
      </c>
      <c r="F42" s="71">
        <f t="shared" si="5"/>
        <v>6.5692255640731559E-5</v>
      </c>
      <c r="G42" s="65">
        <f t="shared" si="0"/>
        <v>1.5818949900331549E-4</v>
      </c>
      <c r="H42" s="65">
        <f t="shared" si="1"/>
        <v>5.2799695041149234E-9</v>
      </c>
      <c r="I42" s="65">
        <f t="shared" si="6"/>
        <v>6.7580353615409659E-4</v>
      </c>
      <c r="J42" s="65">
        <f t="shared" si="7"/>
        <v>2.1920892505988599E-5</v>
      </c>
    </row>
    <row r="43" spans="1:10" s="65" customFormat="1" x14ac:dyDescent="0.25">
      <c r="A43" s="62" t="s">
        <v>121</v>
      </c>
      <c r="B43" s="63" t="s">
        <v>122</v>
      </c>
      <c r="C43" s="71">
        <f t="shared" si="2"/>
        <v>0.60237761574972404</v>
      </c>
      <c r="D43" s="71">
        <f t="shared" si="3"/>
        <v>0.52139831412044835</v>
      </c>
      <c r="E43" s="71">
        <f t="shared" si="4"/>
        <v>0.51952273411181649</v>
      </c>
      <c r="F43" s="71">
        <f t="shared" si="5"/>
        <v>0.22078179796411115</v>
      </c>
      <c r="G43" s="65">
        <f t="shared" si="0"/>
        <v>0.86622556333319156</v>
      </c>
      <c r="H43" s="65">
        <f t="shared" si="1"/>
        <v>0.72764880422847056</v>
      </c>
      <c r="I43" s="65">
        <f t="shared" si="6"/>
        <v>0.35449381371960687</v>
      </c>
      <c r="J43" s="65">
        <f t="shared" si="7"/>
        <v>0.1735604208301311</v>
      </c>
    </row>
    <row r="44" spans="1:10" s="65" customFormat="1" x14ac:dyDescent="0.25">
      <c r="A44" s="62" t="s">
        <v>123</v>
      </c>
      <c r="B44" s="63" t="s">
        <v>137</v>
      </c>
      <c r="C44" s="71">
        <f t="shared" si="2"/>
        <v>0.26346996156751706</v>
      </c>
      <c r="D44" s="71">
        <f t="shared" si="3"/>
        <v>0.6494080234608518</v>
      </c>
      <c r="E44" s="71">
        <f t="shared" si="4"/>
        <v>0.26911052576618189</v>
      </c>
      <c r="F44" s="71">
        <f t="shared" si="5"/>
        <v>3.434883560132522E-2</v>
      </c>
      <c r="G44" s="65">
        <f t="shared" si="0"/>
        <v>0.34540245681467563</v>
      </c>
      <c r="H44" s="65">
        <f t="shared" si="1"/>
        <v>0.12173347636015577</v>
      </c>
      <c r="I44" s="65">
        <f t="shared" si="6"/>
        <v>0.30745733566490746</v>
      </c>
      <c r="J44" s="65">
        <f t="shared" si="7"/>
        <v>3.6527316703213967E-3</v>
      </c>
    </row>
    <row r="45" spans="1:10" s="65" customFormat="1" x14ac:dyDescent="0.25">
      <c r="A45" s="62" t="s">
        <v>125</v>
      </c>
      <c r="B45" s="63" t="s">
        <v>126</v>
      </c>
      <c r="C45" s="71">
        <f t="shared" si="2"/>
        <v>0.66752290331990327</v>
      </c>
      <c r="D45" s="71">
        <f t="shared" si="3"/>
        <v>2.1942354186217057</v>
      </c>
      <c r="E45" s="71">
        <f t="shared" si="4"/>
        <v>7.1048875937002309</v>
      </c>
      <c r="F45" s="71">
        <f t="shared" si="5"/>
        <v>1.0231638234770453E-3</v>
      </c>
      <c r="G45" s="65">
        <f t="shared" si="0"/>
        <v>0.56987623207308946</v>
      </c>
      <c r="H45" s="65">
        <f t="shared" si="1"/>
        <v>3.1179889921660782</v>
      </c>
      <c r="I45" s="65">
        <f t="shared" si="6"/>
        <v>1.5052003736608157</v>
      </c>
      <c r="J45" s="65">
        <f t="shared" si="7"/>
        <v>5.1139373617061108E-4</v>
      </c>
    </row>
    <row r="46" spans="1:10" s="65" customFormat="1" x14ac:dyDescent="0.25">
      <c r="A46" s="62" t="s">
        <v>127</v>
      </c>
      <c r="B46" s="63" t="s">
        <v>128</v>
      </c>
      <c r="C46" s="71">
        <f t="shared" si="2"/>
        <v>3.6530667178231767E-3</v>
      </c>
      <c r="D46" s="71">
        <f t="shared" si="3"/>
        <v>9.5808676376275981E-3</v>
      </c>
      <c r="E46" s="71">
        <f t="shared" si="4"/>
        <v>1.3065876707340159E-2</v>
      </c>
      <c r="F46" s="71">
        <f t="shared" si="5"/>
        <v>9.895068917222861E-5</v>
      </c>
      <c r="G46" s="65">
        <f t="shared" si="0"/>
        <v>2.2923096491934991E-3</v>
      </c>
      <c r="H46" s="65">
        <f t="shared" si="1"/>
        <v>3.4492602486382307E-2</v>
      </c>
      <c r="I46" s="65">
        <f t="shared" si="6"/>
        <v>3.4460590018795512E-3</v>
      </c>
      <c r="J46" s="65">
        <f t="shared" si="7"/>
        <v>0</v>
      </c>
    </row>
    <row r="47" spans="1:10" s="65" customFormat="1" x14ac:dyDescent="0.25">
      <c r="A47" s="62" t="s">
        <v>129</v>
      </c>
      <c r="B47" s="63" t="s">
        <v>130</v>
      </c>
      <c r="C47" s="71">
        <f t="shared" si="2"/>
        <v>1.2807481176104617E-3</v>
      </c>
      <c r="D47" s="71">
        <f t="shared" si="3"/>
        <v>0</v>
      </c>
      <c r="E47" s="71">
        <f t="shared" si="4"/>
        <v>0</v>
      </c>
      <c r="F47" s="71">
        <f t="shared" si="5"/>
        <v>1.3423591476016927E-4</v>
      </c>
      <c r="G47" s="65">
        <f t="shared" si="0"/>
        <v>0</v>
      </c>
      <c r="H47" s="65">
        <f t="shared" si="1"/>
        <v>0</v>
      </c>
      <c r="I47" s="65">
        <f t="shared" si="6"/>
        <v>0</v>
      </c>
      <c r="J47" s="65">
        <f t="shared" si="7"/>
        <v>3.8426057439124776E-4</v>
      </c>
    </row>
    <row r="48" spans="1:10" s="65" customFormat="1" x14ac:dyDescent="0.25">
      <c r="A48" s="62" t="s">
        <v>131</v>
      </c>
      <c r="B48" s="63" t="s">
        <v>132</v>
      </c>
      <c r="C48" s="71">
        <f t="shared" si="2"/>
        <v>0.11976316017436622</v>
      </c>
      <c r="D48" s="71">
        <f t="shared" si="3"/>
        <v>1.327001605883851E-2</v>
      </c>
      <c r="E48" s="71">
        <f t="shared" si="4"/>
        <v>9.4355554427638114E-2</v>
      </c>
      <c r="F48" s="71">
        <f t="shared" si="5"/>
        <v>2.4807950209395302E-2</v>
      </c>
      <c r="G48" s="65">
        <f t="shared" si="0"/>
        <v>1.4359852821388205E-2</v>
      </c>
      <c r="H48" s="65">
        <f t="shared" si="1"/>
        <v>6.8037531338616458E-3</v>
      </c>
      <c r="I48" s="65">
        <f t="shared" si="6"/>
        <v>9.5834467714130941E-2</v>
      </c>
      <c r="J48" s="65">
        <f t="shared" si="7"/>
        <v>1.7680168431655978E-2</v>
      </c>
    </row>
    <row r="49" spans="1:10" s="65" customFormat="1" x14ac:dyDescent="0.25">
      <c r="A49" s="62" t="s">
        <v>133</v>
      </c>
      <c r="B49" s="63" t="s">
        <v>134</v>
      </c>
      <c r="C49" s="71">
        <f t="shared" si="2"/>
        <v>2.110173879693518E-7</v>
      </c>
      <c r="D49" s="71">
        <f t="shared" si="3"/>
        <v>3.48781069022415E-4</v>
      </c>
      <c r="E49" s="71">
        <f t="shared" si="4"/>
        <v>1.2836533032087473E-4</v>
      </c>
      <c r="F49" s="71">
        <f t="shared" si="5"/>
        <v>0</v>
      </c>
      <c r="G49" s="65">
        <f t="shared" si="0"/>
        <v>0</v>
      </c>
      <c r="H49" s="65">
        <f t="shared" si="1"/>
        <v>3.082612041698255E-5</v>
      </c>
      <c r="I49" s="65">
        <f t="shared" si="6"/>
        <v>5.1162739819270771E-4</v>
      </c>
      <c r="J49" s="65">
        <f t="shared" si="7"/>
        <v>0</v>
      </c>
    </row>
    <row r="50" spans="1:10" s="65" customFormat="1" x14ac:dyDescent="0.25">
      <c r="A50" s="62" t="s">
        <v>135</v>
      </c>
      <c r="B50" s="63" t="s">
        <v>136</v>
      </c>
      <c r="C50" s="71">
        <f t="shared" si="2"/>
        <v>3.5761400342808417E-4</v>
      </c>
      <c r="D50" s="71">
        <f t="shared" si="3"/>
        <v>0</v>
      </c>
      <c r="E50" s="71">
        <f t="shared" si="4"/>
        <v>0</v>
      </c>
      <c r="F50" s="71">
        <f t="shared" si="5"/>
        <v>0</v>
      </c>
      <c r="G50" s="65">
        <f t="shared" si="0"/>
        <v>0</v>
      </c>
      <c r="H50" s="65">
        <f t="shared" si="1"/>
        <v>0</v>
      </c>
      <c r="I50" s="65">
        <f t="shared" si="6"/>
        <v>0</v>
      </c>
      <c r="J50" s="65">
        <f t="shared" si="7"/>
        <v>0</v>
      </c>
    </row>
    <row r="51" spans="1:10" ht="18.75" x14ac:dyDescent="0.3">
      <c r="A51" s="44"/>
      <c r="B51" s="72" t="s">
        <v>39</v>
      </c>
      <c r="C51" s="71">
        <f t="shared" si="2"/>
        <v>100</v>
      </c>
      <c r="D51" s="71">
        <f t="shared" si="3"/>
        <v>100</v>
      </c>
      <c r="E51" s="71">
        <f t="shared" si="4"/>
        <v>100</v>
      </c>
      <c r="F51" s="71">
        <f t="shared" si="5"/>
        <v>100</v>
      </c>
      <c r="G51" s="65">
        <f t="shared" si="0"/>
        <v>100</v>
      </c>
      <c r="H51" s="65">
        <f t="shared" si="1"/>
        <v>100</v>
      </c>
      <c r="I51" s="65">
        <f t="shared" si="6"/>
        <v>100</v>
      </c>
      <c r="J51" s="65">
        <f t="shared" si="7"/>
        <v>100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workbookViewId="0">
      <selection sqref="A1:I1"/>
    </sheetView>
  </sheetViews>
  <sheetFormatPr defaultRowHeight="18" x14ac:dyDescent="0.25"/>
  <cols>
    <col min="1" max="1" width="7.5703125" style="45" bestFit="1" customWidth="1"/>
    <col min="2" max="2" width="14" style="56" bestFit="1" customWidth="1"/>
    <col min="3" max="4" width="15.5703125" style="46" bestFit="1" customWidth="1"/>
    <col min="5" max="5" width="18" style="46" bestFit="1" customWidth="1"/>
    <col min="6" max="6" width="15.5703125" style="46" bestFit="1" customWidth="1"/>
    <col min="7" max="7" width="14" style="46" bestFit="1" customWidth="1"/>
    <col min="8" max="8" width="15.5703125" style="46" bestFit="1" customWidth="1"/>
    <col min="9" max="9" width="18" style="46" bestFit="1" customWidth="1"/>
    <col min="10" max="11" width="15.5703125" style="46" bestFit="1" customWidth="1"/>
    <col min="12" max="12" width="19.28515625" style="46" bestFit="1" customWidth="1"/>
    <col min="13" max="15" width="15.5703125" style="46" bestFit="1" customWidth="1"/>
    <col min="16" max="16" width="18" style="46" bestFit="1" customWidth="1"/>
    <col min="17" max="18" width="15.5703125" style="46" bestFit="1" customWidth="1"/>
    <col min="19" max="19" width="18" style="48" customWidth="1"/>
    <col min="20" max="20" width="15.5703125" style="48" bestFit="1" customWidth="1"/>
    <col min="21" max="22" width="18" style="48" bestFit="1" customWidth="1"/>
    <col min="23" max="23" width="9.140625" style="48"/>
    <col min="24" max="24" width="25.28515625" style="48" bestFit="1" customWidth="1"/>
    <col min="25" max="255" width="9.140625" style="48"/>
    <col min="256" max="256" width="7.5703125" style="48" bestFit="1" customWidth="1"/>
    <col min="257" max="257" width="8.7109375" style="48" bestFit="1" customWidth="1"/>
    <col min="258" max="258" width="16" style="48" customWidth="1"/>
    <col min="259" max="259" width="15.7109375" style="48" customWidth="1"/>
    <col min="260" max="260" width="18" style="48" bestFit="1" customWidth="1"/>
    <col min="261" max="262" width="17.28515625" style="48" bestFit="1" customWidth="1"/>
    <col min="263" max="263" width="15.7109375" style="48" customWidth="1"/>
    <col min="264" max="264" width="19" style="48" bestFit="1" customWidth="1"/>
    <col min="265" max="266" width="15.7109375" style="48" customWidth="1"/>
    <col min="267" max="267" width="19.42578125" style="48" bestFit="1" customWidth="1"/>
    <col min="268" max="268" width="16.28515625" style="48" customWidth="1"/>
    <col min="269" max="270" width="15.7109375" style="48" customWidth="1"/>
    <col min="271" max="273" width="19" style="48" bestFit="1" customWidth="1"/>
    <col min="274" max="274" width="15.7109375" style="48" bestFit="1" customWidth="1"/>
    <col min="275" max="275" width="18" style="48" bestFit="1" customWidth="1"/>
    <col min="276" max="276" width="19" style="48" bestFit="1" customWidth="1"/>
    <col min="277" max="277" width="8.42578125" style="48" bestFit="1" customWidth="1"/>
    <col min="278" max="511" width="9.140625" style="48"/>
    <col min="512" max="512" width="7.5703125" style="48" bestFit="1" customWidth="1"/>
    <col min="513" max="513" width="8.7109375" style="48" bestFit="1" customWidth="1"/>
    <col min="514" max="514" width="16" style="48" customWidth="1"/>
    <col min="515" max="515" width="15.7109375" style="48" customWidth="1"/>
    <col min="516" max="516" width="18" style="48" bestFit="1" customWidth="1"/>
    <col min="517" max="518" width="17.28515625" style="48" bestFit="1" customWidth="1"/>
    <col min="519" max="519" width="15.7109375" style="48" customWidth="1"/>
    <col min="520" max="520" width="19" style="48" bestFit="1" customWidth="1"/>
    <col min="521" max="522" width="15.7109375" style="48" customWidth="1"/>
    <col min="523" max="523" width="19.42578125" style="48" bestFit="1" customWidth="1"/>
    <col min="524" max="524" width="16.28515625" style="48" customWidth="1"/>
    <col min="525" max="526" width="15.7109375" style="48" customWidth="1"/>
    <col min="527" max="529" width="19" style="48" bestFit="1" customWidth="1"/>
    <col min="530" max="530" width="15.7109375" style="48" bestFit="1" customWidth="1"/>
    <col min="531" max="531" width="18" style="48" bestFit="1" customWidth="1"/>
    <col min="532" max="532" width="19" style="48" bestFit="1" customWidth="1"/>
    <col min="533" max="533" width="8.42578125" style="48" bestFit="1" customWidth="1"/>
    <col min="534" max="767" width="9.140625" style="48"/>
    <col min="768" max="768" width="7.5703125" style="48" bestFit="1" customWidth="1"/>
    <col min="769" max="769" width="8.7109375" style="48" bestFit="1" customWidth="1"/>
    <col min="770" max="770" width="16" style="48" customWidth="1"/>
    <col min="771" max="771" width="15.7109375" style="48" customWidth="1"/>
    <col min="772" max="772" width="18" style="48" bestFit="1" customWidth="1"/>
    <col min="773" max="774" width="17.28515625" style="48" bestFit="1" customWidth="1"/>
    <col min="775" max="775" width="15.7109375" style="48" customWidth="1"/>
    <col min="776" max="776" width="19" style="48" bestFit="1" customWidth="1"/>
    <col min="777" max="778" width="15.7109375" style="48" customWidth="1"/>
    <col min="779" max="779" width="19.42578125" style="48" bestFit="1" customWidth="1"/>
    <col min="780" max="780" width="16.28515625" style="48" customWidth="1"/>
    <col min="781" max="782" width="15.7109375" style="48" customWidth="1"/>
    <col min="783" max="785" width="19" style="48" bestFit="1" customWidth="1"/>
    <col min="786" max="786" width="15.7109375" style="48" bestFit="1" customWidth="1"/>
    <col min="787" max="787" width="18" style="48" bestFit="1" customWidth="1"/>
    <col min="788" max="788" width="19" style="48" bestFit="1" customWidth="1"/>
    <col min="789" max="789" width="8.42578125" style="48" bestFit="1" customWidth="1"/>
    <col min="790" max="1023" width="9.140625" style="48"/>
    <col min="1024" max="1024" width="7.5703125" style="48" bestFit="1" customWidth="1"/>
    <col min="1025" max="1025" width="8.7109375" style="48" bestFit="1" customWidth="1"/>
    <col min="1026" max="1026" width="16" style="48" customWidth="1"/>
    <col min="1027" max="1027" width="15.7109375" style="48" customWidth="1"/>
    <col min="1028" max="1028" width="18" style="48" bestFit="1" customWidth="1"/>
    <col min="1029" max="1030" width="17.28515625" style="48" bestFit="1" customWidth="1"/>
    <col min="1031" max="1031" width="15.7109375" style="48" customWidth="1"/>
    <col min="1032" max="1032" width="19" style="48" bestFit="1" customWidth="1"/>
    <col min="1033" max="1034" width="15.7109375" style="48" customWidth="1"/>
    <col min="1035" max="1035" width="19.42578125" style="48" bestFit="1" customWidth="1"/>
    <col min="1036" max="1036" width="16.28515625" style="48" customWidth="1"/>
    <col min="1037" max="1038" width="15.7109375" style="48" customWidth="1"/>
    <col min="1039" max="1041" width="19" style="48" bestFit="1" customWidth="1"/>
    <col min="1042" max="1042" width="15.7109375" style="48" bestFit="1" customWidth="1"/>
    <col min="1043" max="1043" width="18" style="48" bestFit="1" customWidth="1"/>
    <col min="1044" max="1044" width="19" style="48" bestFit="1" customWidth="1"/>
    <col min="1045" max="1045" width="8.42578125" style="48" bestFit="1" customWidth="1"/>
    <col min="1046" max="1279" width="9.140625" style="48"/>
    <col min="1280" max="1280" width="7.5703125" style="48" bestFit="1" customWidth="1"/>
    <col min="1281" max="1281" width="8.7109375" style="48" bestFit="1" customWidth="1"/>
    <col min="1282" max="1282" width="16" style="48" customWidth="1"/>
    <col min="1283" max="1283" width="15.7109375" style="48" customWidth="1"/>
    <col min="1284" max="1284" width="18" style="48" bestFit="1" customWidth="1"/>
    <col min="1285" max="1286" width="17.28515625" style="48" bestFit="1" customWidth="1"/>
    <col min="1287" max="1287" width="15.7109375" style="48" customWidth="1"/>
    <col min="1288" max="1288" width="19" style="48" bestFit="1" customWidth="1"/>
    <col min="1289" max="1290" width="15.7109375" style="48" customWidth="1"/>
    <col min="1291" max="1291" width="19.42578125" style="48" bestFit="1" customWidth="1"/>
    <col min="1292" max="1292" width="16.28515625" style="48" customWidth="1"/>
    <col min="1293" max="1294" width="15.7109375" style="48" customWidth="1"/>
    <col min="1295" max="1297" width="19" style="48" bestFit="1" customWidth="1"/>
    <col min="1298" max="1298" width="15.7109375" style="48" bestFit="1" customWidth="1"/>
    <col min="1299" max="1299" width="18" style="48" bestFit="1" customWidth="1"/>
    <col min="1300" max="1300" width="19" style="48" bestFit="1" customWidth="1"/>
    <col min="1301" max="1301" width="8.42578125" style="48" bestFit="1" customWidth="1"/>
    <col min="1302" max="1535" width="9.140625" style="48"/>
    <col min="1536" max="1536" width="7.5703125" style="48" bestFit="1" customWidth="1"/>
    <col min="1537" max="1537" width="8.7109375" style="48" bestFit="1" customWidth="1"/>
    <col min="1538" max="1538" width="16" style="48" customWidth="1"/>
    <col min="1539" max="1539" width="15.7109375" style="48" customWidth="1"/>
    <col min="1540" max="1540" width="18" style="48" bestFit="1" customWidth="1"/>
    <col min="1541" max="1542" width="17.28515625" style="48" bestFit="1" customWidth="1"/>
    <col min="1543" max="1543" width="15.7109375" style="48" customWidth="1"/>
    <col min="1544" max="1544" width="19" style="48" bestFit="1" customWidth="1"/>
    <col min="1545" max="1546" width="15.7109375" style="48" customWidth="1"/>
    <col min="1547" max="1547" width="19.42578125" style="48" bestFit="1" customWidth="1"/>
    <col min="1548" max="1548" width="16.28515625" style="48" customWidth="1"/>
    <col min="1549" max="1550" width="15.7109375" style="48" customWidth="1"/>
    <col min="1551" max="1553" width="19" style="48" bestFit="1" customWidth="1"/>
    <col min="1554" max="1554" width="15.7109375" style="48" bestFit="1" customWidth="1"/>
    <col min="1555" max="1555" width="18" style="48" bestFit="1" customWidth="1"/>
    <col min="1556" max="1556" width="19" style="48" bestFit="1" customWidth="1"/>
    <col min="1557" max="1557" width="8.42578125" style="48" bestFit="1" customWidth="1"/>
    <col min="1558" max="1791" width="9.140625" style="48"/>
    <col min="1792" max="1792" width="7.5703125" style="48" bestFit="1" customWidth="1"/>
    <col min="1793" max="1793" width="8.7109375" style="48" bestFit="1" customWidth="1"/>
    <col min="1794" max="1794" width="16" style="48" customWidth="1"/>
    <col min="1795" max="1795" width="15.7109375" style="48" customWidth="1"/>
    <col min="1796" max="1796" width="18" style="48" bestFit="1" customWidth="1"/>
    <col min="1797" max="1798" width="17.28515625" style="48" bestFit="1" customWidth="1"/>
    <col min="1799" max="1799" width="15.7109375" style="48" customWidth="1"/>
    <col min="1800" max="1800" width="19" style="48" bestFit="1" customWidth="1"/>
    <col min="1801" max="1802" width="15.7109375" style="48" customWidth="1"/>
    <col min="1803" max="1803" width="19.42578125" style="48" bestFit="1" customWidth="1"/>
    <col min="1804" max="1804" width="16.28515625" style="48" customWidth="1"/>
    <col min="1805" max="1806" width="15.7109375" style="48" customWidth="1"/>
    <col min="1807" max="1809" width="19" style="48" bestFit="1" customWidth="1"/>
    <col min="1810" max="1810" width="15.7109375" style="48" bestFit="1" customWidth="1"/>
    <col min="1811" max="1811" width="18" style="48" bestFit="1" customWidth="1"/>
    <col min="1812" max="1812" width="19" style="48" bestFit="1" customWidth="1"/>
    <col min="1813" max="1813" width="8.42578125" style="48" bestFit="1" customWidth="1"/>
    <col min="1814" max="2047" width="9.140625" style="48"/>
    <col min="2048" max="2048" width="7.5703125" style="48" bestFit="1" customWidth="1"/>
    <col min="2049" max="2049" width="8.7109375" style="48" bestFit="1" customWidth="1"/>
    <col min="2050" max="2050" width="16" style="48" customWidth="1"/>
    <col min="2051" max="2051" width="15.7109375" style="48" customWidth="1"/>
    <col min="2052" max="2052" width="18" style="48" bestFit="1" customWidth="1"/>
    <col min="2053" max="2054" width="17.28515625" style="48" bestFit="1" customWidth="1"/>
    <col min="2055" max="2055" width="15.7109375" style="48" customWidth="1"/>
    <col min="2056" max="2056" width="19" style="48" bestFit="1" customWidth="1"/>
    <col min="2057" max="2058" width="15.7109375" style="48" customWidth="1"/>
    <col min="2059" max="2059" width="19.42578125" style="48" bestFit="1" customWidth="1"/>
    <col min="2060" max="2060" width="16.28515625" style="48" customWidth="1"/>
    <col min="2061" max="2062" width="15.7109375" style="48" customWidth="1"/>
    <col min="2063" max="2065" width="19" style="48" bestFit="1" customWidth="1"/>
    <col min="2066" max="2066" width="15.7109375" style="48" bestFit="1" customWidth="1"/>
    <col min="2067" max="2067" width="18" style="48" bestFit="1" customWidth="1"/>
    <col min="2068" max="2068" width="19" style="48" bestFit="1" customWidth="1"/>
    <col min="2069" max="2069" width="8.42578125" style="48" bestFit="1" customWidth="1"/>
    <col min="2070" max="2303" width="9.140625" style="48"/>
    <col min="2304" max="2304" width="7.5703125" style="48" bestFit="1" customWidth="1"/>
    <col min="2305" max="2305" width="8.7109375" style="48" bestFit="1" customWidth="1"/>
    <col min="2306" max="2306" width="16" style="48" customWidth="1"/>
    <col min="2307" max="2307" width="15.7109375" style="48" customWidth="1"/>
    <col min="2308" max="2308" width="18" style="48" bestFit="1" customWidth="1"/>
    <col min="2309" max="2310" width="17.28515625" style="48" bestFit="1" customWidth="1"/>
    <col min="2311" max="2311" width="15.7109375" style="48" customWidth="1"/>
    <col min="2312" max="2312" width="19" style="48" bestFit="1" customWidth="1"/>
    <col min="2313" max="2314" width="15.7109375" style="48" customWidth="1"/>
    <col min="2315" max="2315" width="19.42578125" style="48" bestFit="1" customWidth="1"/>
    <col min="2316" max="2316" width="16.28515625" style="48" customWidth="1"/>
    <col min="2317" max="2318" width="15.7109375" style="48" customWidth="1"/>
    <col min="2319" max="2321" width="19" style="48" bestFit="1" customWidth="1"/>
    <col min="2322" max="2322" width="15.7109375" style="48" bestFit="1" customWidth="1"/>
    <col min="2323" max="2323" width="18" style="48" bestFit="1" customWidth="1"/>
    <col min="2324" max="2324" width="19" style="48" bestFit="1" customWidth="1"/>
    <col min="2325" max="2325" width="8.42578125" style="48" bestFit="1" customWidth="1"/>
    <col min="2326" max="2559" width="9.140625" style="48"/>
    <col min="2560" max="2560" width="7.5703125" style="48" bestFit="1" customWidth="1"/>
    <col min="2561" max="2561" width="8.7109375" style="48" bestFit="1" customWidth="1"/>
    <col min="2562" max="2562" width="16" style="48" customWidth="1"/>
    <col min="2563" max="2563" width="15.7109375" style="48" customWidth="1"/>
    <col min="2564" max="2564" width="18" style="48" bestFit="1" customWidth="1"/>
    <col min="2565" max="2566" width="17.28515625" style="48" bestFit="1" customWidth="1"/>
    <col min="2567" max="2567" width="15.7109375" style="48" customWidth="1"/>
    <col min="2568" max="2568" width="19" style="48" bestFit="1" customWidth="1"/>
    <col min="2569" max="2570" width="15.7109375" style="48" customWidth="1"/>
    <col min="2571" max="2571" width="19.42578125" style="48" bestFit="1" customWidth="1"/>
    <col min="2572" max="2572" width="16.28515625" style="48" customWidth="1"/>
    <col min="2573" max="2574" width="15.7109375" style="48" customWidth="1"/>
    <col min="2575" max="2577" width="19" style="48" bestFit="1" customWidth="1"/>
    <col min="2578" max="2578" width="15.7109375" style="48" bestFit="1" customWidth="1"/>
    <col min="2579" max="2579" width="18" style="48" bestFit="1" customWidth="1"/>
    <col min="2580" max="2580" width="19" style="48" bestFit="1" customWidth="1"/>
    <col min="2581" max="2581" width="8.42578125" style="48" bestFit="1" customWidth="1"/>
    <col min="2582" max="2815" width="9.140625" style="48"/>
    <col min="2816" max="2816" width="7.5703125" style="48" bestFit="1" customWidth="1"/>
    <col min="2817" max="2817" width="8.7109375" style="48" bestFit="1" customWidth="1"/>
    <col min="2818" max="2818" width="16" style="48" customWidth="1"/>
    <col min="2819" max="2819" width="15.7109375" style="48" customWidth="1"/>
    <col min="2820" max="2820" width="18" style="48" bestFit="1" customWidth="1"/>
    <col min="2821" max="2822" width="17.28515625" style="48" bestFit="1" customWidth="1"/>
    <col min="2823" max="2823" width="15.7109375" style="48" customWidth="1"/>
    <col min="2824" max="2824" width="19" style="48" bestFit="1" customWidth="1"/>
    <col min="2825" max="2826" width="15.7109375" style="48" customWidth="1"/>
    <col min="2827" max="2827" width="19.42578125" style="48" bestFit="1" customWidth="1"/>
    <col min="2828" max="2828" width="16.28515625" style="48" customWidth="1"/>
    <col min="2829" max="2830" width="15.7109375" style="48" customWidth="1"/>
    <col min="2831" max="2833" width="19" style="48" bestFit="1" customWidth="1"/>
    <col min="2834" max="2834" width="15.7109375" style="48" bestFit="1" customWidth="1"/>
    <col min="2835" max="2835" width="18" style="48" bestFit="1" customWidth="1"/>
    <col min="2836" max="2836" width="19" style="48" bestFit="1" customWidth="1"/>
    <col min="2837" max="2837" width="8.42578125" style="48" bestFit="1" customWidth="1"/>
    <col min="2838" max="3071" width="9.140625" style="48"/>
    <col min="3072" max="3072" width="7.5703125" style="48" bestFit="1" customWidth="1"/>
    <col min="3073" max="3073" width="8.7109375" style="48" bestFit="1" customWidth="1"/>
    <col min="3074" max="3074" width="16" style="48" customWidth="1"/>
    <col min="3075" max="3075" width="15.7109375" style="48" customWidth="1"/>
    <col min="3076" max="3076" width="18" style="48" bestFit="1" customWidth="1"/>
    <col min="3077" max="3078" width="17.28515625" style="48" bestFit="1" customWidth="1"/>
    <col min="3079" max="3079" width="15.7109375" style="48" customWidth="1"/>
    <col min="3080" max="3080" width="19" style="48" bestFit="1" customWidth="1"/>
    <col min="3081" max="3082" width="15.7109375" style="48" customWidth="1"/>
    <col min="3083" max="3083" width="19.42578125" style="48" bestFit="1" customWidth="1"/>
    <col min="3084" max="3084" width="16.28515625" style="48" customWidth="1"/>
    <col min="3085" max="3086" width="15.7109375" style="48" customWidth="1"/>
    <col min="3087" max="3089" width="19" style="48" bestFit="1" customWidth="1"/>
    <col min="3090" max="3090" width="15.7109375" style="48" bestFit="1" customWidth="1"/>
    <col min="3091" max="3091" width="18" style="48" bestFit="1" customWidth="1"/>
    <col min="3092" max="3092" width="19" style="48" bestFit="1" customWidth="1"/>
    <col min="3093" max="3093" width="8.42578125" style="48" bestFit="1" customWidth="1"/>
    <col min="3094" max="3327" width="9.140625" style="48"/>
    <col min="3328" max="3328" width="7.5703125" style="48" bestFit="1" customWidth="1"/>
    <col min="3329" max="3329" width="8.7109375" style="48" bestFit="1" customWidth="1"/>
    <col min="3330" max="3330" width="16" style="48" customWidth="1"/>
    <col min="3331" max="3331" width="15.7109375" style="48" customWidth="1"/>
    <col min="3332" max="3332" width="18" style="48" bestFit="1" customWidth="1"/>
    <col min="3333" max="3334" width="17.28515625" style="48" bestFit="1" customWidth="1"/>
    <col min="3335" max="3335" width="15.7109375" style="48" customWidth="1"/>
    <col min="3336" max="3336" width="19" style="48" bestFit="1" customWidth="1"/>
    <col min="3337" max="3338" width="15.7109375" style="48" customWidth="1"/>
    <col min="3339" max="3339" width="19.42578125" style="48" bestFit="1" customWidth="1"/>
    <col min="3340" max="3340" width="16.28515625" style="48" customWidth="1"/>
    <col min="3341" max="3342" width="15.7109375" style="48" customWidth="1"/>
    <col min="3343" max="3345" width="19" style="48" bestFit="1" customWidth="1"/>
    <col min="3346" max="3346" width="15.7109375" style="48" bestFit="1" customWidth="1"/>
    <col min="3347" max="3347" width="18" style="48" bestFit="1" customWidth="1"/>
    <col min="3348" max="3348" width="19" style="48" bestFit="1" customWidth="1"/>
    <col min="3349" max="3349" width="8.42578125" style="48" bestFit="1" customWidth="1"/>
    <col min="3350" max="3583" width="9.140625" style="48"/>
    <col min="3584" max="3584" width="7.5703125" style="48" bestFit="1" customWidth="1"/>
    <col min="3585" max="3585" width="8.7109375" style="48" bestFit="1" customWidth="1"/>
    <col min="3586" max="3586" width="16" style="48" customWidth="1"/>
    <col min="3587" max="3587" width="15.7109375" style="48" customWidth="1"/>
    <col min="3588" max="3588" width="18" style="48" bestFit="1" customWidth="1"/>
    <col min="3589" max="3590" width="17.28515625" style="48" bestFit="1" customWidth="1"/>
    <col min="3591" max="3591" width="15.7109375" style="48" customWidth="1"/>
    <col min="3592" max="3592" width="19" style="48" bestFit="1" customWidth="1"/>
    <col min="3593" max="3594" width="15.7109375" style="48" customWidth="1"/>
    <col min="3595" max="3595" width="19.42578125" style="48" bestFit="1" customWidth="1"/>
    <col min="3596" max="3596" width="16.28515625" style="48" customWidth="1"/>
    <col min="3597" max="3598" width="15.7109375" style="48" customWidth="1"/>
    <col min="3599" max="3601" width="19" style="48" bestFit="1" customWidth="1"/>
    <col min="3602" max="3602" width="15.7109375" style="48" bestFit="1" customWidth="1"/>
    <col min="3603" max="3603" width="18" style="48" bestFit="1" customWidth="1"/>
    <col min="3604" max="3604" width="19" style="48" bestFit="1" customWidth="1"/>
    <col min="3605" max="3605" width="8.42578125" style="48" bestFit="1" customWidth="1"/>
    <col min="3606" max="3839" width="9.140625" style="48"/>
    <col min="3840" max="3840" width="7.5703125" style="48" bestFit="1" customWidth="1"/>
    <col min="3841" max="3841" width="8.7109375" style="48" bestFit="1" customWidth="1"/>
    <col min="3842" max="3842" width="16" style="48" customWidth="1"/>
    <col min="3843" max="3843" width="15.7109375" style="48" customWidth="1"/>
    <col min="3844" max="3844" width="18" style="48" bestFit="1" customWidth="1"/>
    <col min="3845" max="3846" width="17.28515625" style="48" bestFit="1" customWidth="1"/>
    <col min="3847" max="3847" width="15.7109375" style="48" customWidth="1"/>
    <col min="3848" max="3848" width="19" style="48" bestFit="1" customWidth="1"/>
    <col min="3849" max="3850" width="15.7109375" style="48" customWidth="1"/>
    <col min="3851" max="3851" width="19.42578125" style="48" bestFit="1" customWidth="1"/>
    <col min="3852" max="3852" width="16.28515625" style="48" customWidth="1"/>
    <col min="3853" max="3854" width="15.7109375" style="48" customWidth="1"/>
    <col min="3855" max="3857" width="19" style="48" bestFit="1" customWidth="1"/>
    <col min="3858" max="3858" width="15.7109375" style="48" bestFit="1" customWidth="1"/>
    <col min="3859" max="3859" width="18" style="48" bestFit="1" customWidth="1"/>
    <col min="3860" max="3860" width="19" style="48" bestFit="1" customWidth="1"/>
    <col min="3861" max="3861" width="8.42578125" style="48" bestFit="1" customWidth="1"/>
    <col min="3862" max="4095" width="9.140625" style="48"/>
    <col min="4096" max="4096" width="7.5703125" style="48" bestFit="1" customWidth="1"/>
    <col min="4097" max="4097" width="8.7109375" style="48" bestFit="1" customWidth="1"/>
    <col min="4098" max="4098" width="16" style="48" customWidth="1"/>
    <col min="4099" max="4099" width="15.7109375" style="48" customWidth="1"/>
    <col min="4100" max="4100" width="18" style="48" bestFit="1" customWidth="1"/>
    <col min="4101" max="4102" width="17.28515625" style="48" bestFit="1" customWidth="1"/>
    <col min="4103" max="4103" width="15.7109375" style="48" customWidth="1"/>
    <col min="4104" max="4104" width="19" style="48" bestFit="1" customWidth="1"/>
    <col min="4105" max="4106" width="15.7109375" style="48" customWidth="1"/>
    <col min="4107" max="4107" width="19.42578125" style="48" bestFit="1" customWidth="1"/>
    <col min="4108" max="4108" width="16.28515625" style="48" customWidth="1"/>
    <col min="4109" max="4110" width="15.7109375" style="48" customWidth="1"/>
    <col min="4111" max="4113" width="19" style="48" bestFit="1" customWidth="1"/>
    <col min="4114" max="4114" width="15.7109375" style="48" bestFit="1" customWidth="1"/>
    <col min="4115" max="4115" width="18" style="48" bestFit="1" customWidth="1"/>
    <col min="4116" max="4116" width="19" style="48" bestFit="1" customWidth="1"/>
    <col min="4117" max="4117" width="8.42578125" style="48" bestFit="1" customWidth="1"/>
    <col min="4118" max="4351" width="9.140625" style="48"/>
    <col min="4352" max="4352" width="7.5703125" style="48" bestFit="1" customWidth="1"/>
    <col min="4353" max="4353" width="8.7109375" style="48" bestFit="1" customWidth="1"/>
    <col min="4354" max="4354" width="16" style="48" customWidth="1"/>
    <col min="4355" max="4355" width="15.7109375" style="48" customWidth="1"/>
    <col min="4356" max="4356" width="18" style="48" bestFit="1" customWidth="1"/>
    <col min="4357" max="4358" width="17.28515625" style="48" bestFit="1" customWidth="1"/>
    <col min="4359" max="4359" width="15.7109375" style="48" customWidth="1"/>
    <col min="4360" max="4360" width="19" style="48" bestFit="1" customWidth="1"/>
    <col min="4361" max="4362" width="15.7109375" style="48" customWidth="1"/>
    <col min="4363" max="4363" width="19.42578125" style="48" bestFit="1" customWidth="1"/>
    <col min="4364" max="4364" width="16.28515625" style="48" customWidth="1"/>
    <col min="4365" max="4366" width="15.7109375" style="48" customWidth="1"/>
    <col min="4367" max="4369" width="19" style="48" bestFit="1" customWidth="1"/>
    <col min="4370" max="4370" width="15.7109375" style="48" bestFit="1" customWidth="1"/>
    <col min="4371" max="4371" width="18" style="48" bestFit="1" customWidth="1"/>
    <col min="4372" max="4372" width="19" style="48" bestFit="1" customWidth="1"/>
    <col min="4373" max="4373" width="8.42578125" style="48" bestFit="1" customWidth="1"/>
    <col min="4374" max="4607" width="9.140625" style="48"/>
    <col min="4608" max="4608" width="7.5703125" style="48" bestFit="1" customWidth="1"/>
    <col min="4609" max="4609" width="8.7109375" style="48" bestFit="1" customWidth="1"/>
    <col min="4610" max="4610" width="16" style="48" customWidth="1"/>
    <col min="4611" max="4611" width="15.7109375" style="48" customWidth="1"/>
    <col min="4612" max="4612" width="18" style="48" bestFit="1" customWidth="1"/>
    <col min="4613" max="4614" width="17.28515625" style="48" bestFit="1" customWidth="1"/>
    <col min="4615" max="4615" width="15.7109375" style="48" customWidth="1"/>
    <col min="4616" max="4616" width="19" style="48" bestFit="1" customWidth="1"/>
    <col min="4617" max="4618" width="15.7109375" style="48" customWidth="1"/>
    <col min="4619" max="4619" width="19.42578125" style="48" bestFit="1" customWidth="1"/>
    <col min="4620" max="4620" width="16.28515625" style="48" customWidth="1"/>
    <col min="4621" max="4622" width="15.7109375" style="48" customWidth="1"/>
    <col min="4623" max="4625" width="19" style="48" bestFit="1" customWidth="1"/>
    <col min="4626" max="4626" width="15.7109375" style="48" bestFit="1" customWidth="1"/>
    <col min="4627" max="4627" width="18" style="48" bestFit="1" customWidth="1"/>
    <col min="4628" max="4628" width="19" style="48" bestFit="1" customWidth="1"/>
    <col min="4629" max="4629" width="8.42578125" style="48" bestFit="1" customWidth="1"/>
    <col min="4630" max="4863" width="9.140625" style="48"/>
    <col min="4864" max="4864" width="7.5703125" style="48" bestFit="1" customWidth="1"/>
    <col min="4865" max="4865" width="8.7109375" style="48" bestFit="1" customWidth="1"/>
    <col min="4866" max="4866" width="16" style="48" customWidth="1"/>
    <col min="4867" max="4867" width="15.7109375" style="48" customWidth="1"/>
    <col min="4868" max="4868" width="18" style="48" bestFit="1" customWidth="1"/>
    <col min="4869" max="4870" width="17.28515625" style="48" bestFit="1" customWidth="1"/>
    <col min="4871" max="4871" width="15.7109375" style="48" customWidth="1"/>
    <col min="4872" max="4872" width="19" style="48" bestFit="1" customWidth="1"/>
    <col min="4873" max="4874" width="15.7109375" style="48" customWidth="1"/>
    <col min="4875" max="4875" width="19.42578125" style="48" bestFit="1" customWidth="1"/>
    <col min="4876" max="4876" width="16.28515625" style="48" customWidth="1"/>
    <col min="4877" max="4878" width="15.7109375" style="48" customWidth="1"/>
    <col min="4879" max="4881" width="19" style="48" bestFit="1" customWidth="1"/>
    <col min="4882" max="4882" width="15.7109375" style="48" bestFit="1" customWidth="1"/>
    <col min="4883" max="4883" width="18" style="48" bestFit="1" customWidth="1"/>
    <col min="4884" max="4884" width="19" style="48" bestFit="1" customWidth="1"/>
    <col min="4885" max="4885" width="8.42578125" style="48" bestFit="1" customWidth="1"/>
    <col min="4886" max="5119" width="9.140625" style="48"/>
    <col min="5120" max="5120" width="7.5703125" style="48" bestFit="1" customWidth="1"/>
    <col min="5121" max="5121" width="8.7109375" style="48" bestFit="1" customWidth="1"/>
    <col min="5122" max="5122" width="16" style="48" customWidth="1"/>
    <col min="5123" max="5123" width="15.7109375" style="48" customWidth="1"/>
    <col min="5124" max="5124" width="18" style="48" bestFit="1" customWidth="1"/>
    <col min="5125" max="5126" width="17.28515625" style="48" bestFit="1" customWidth="1"/>
    <col min="5127" max="5127" width="15.7109375" style="48" customWidth="1"/>
    <col min="5128" max="5128" width="19" style="48" bestFit="1" customWidth="1"/>
    <col min="5129" max="5130" width="15.7109375" style="48" customWidth="1"/>
    <col min="5131" max="5131" width="19.42578125" style="48" bestFit="1" customWidth="1"/>
    <col min="5132" max="5132" width="16.28515625" style="48" customWidth="1"/>
    <col min="5133" max="5134" width="15.7109375" style="48" customWidth="1"/>
    <col min="5135" max="5137" width="19" style="48" bestFit="1" customWidth="1"/>
    <col min="5138" max="5138" width="15.7109375" style="48" bestFit="1" customWidth="1"/>
    <col min="5139" max="5139" width="18" style="48" bestFit="1" customWidth="1"/>
    <col min="5140" max="5140" width="19" style="48" bestFit="1" customWidth="1"/>
    <col min="5141" max="5141" width="8.42578125" style="48" bestFit="1" customWidth="1"/>
    <col min="5142" max="5375" width="9.140625" style="48"/>
    <col min="5376" max="5376" width="7.5703125" style="48" bestFit="1" customWidth="1"/>
    <col min="5377" max="5377" width="8.7109375" style="48" bestFit="1" customWidth="1"/>
    <col min="5378" max="5378" width="16" style="48" customWidth="1"/>
    <col min="5379" max="5379" width="15.7109375" style="48" customWidth="1"/>
    <col min="5380" max="5380" width="18" style="48" bestFit="1" customWidth="1"/>
    <col min="5381" max="5382" width="17.28515625" style="48" bestFit="1" customWidth="1"/>
    <col min="5383" max="5383" width="15.7109375" style="48" customWidth="1"/>
    <col min="5384" max="5384" width="19" style="48" bestFit="1" customWidth="1"/>
    <col min="5385" max="5386" width="15.7109375" style="48" customWidth="1"/>
    <col min="5387" max="5387" width="19.42578125" style="48" bestFit="1" customWidth="1"/>
    <col min="5388" max="5388" width="16.28515625" style="48" customWidth="1"/>
    <col min="5389" max="5390" width="15.7109375" style="48" customWidth="1"/>
    <col min="5391" max="5393" width="19" style="48" bestFit="1" customWidth="1"/>
    <col min="5394" max="5394" width="15.7109375" style="48" bestFit="1" customWidth="1"/>
    <col min="5395" max="5395" width="18" style="48" bestFit="1" customWidth="1"/>
    <col min="5396" max="5396" width="19" style="48" bestFit="1" customWidth="1"/>
    <col min="5397" max="5397" width="8.42578125" style="48" bestFit="1" customWidth="1"/>
    <col min="5398" max="5631" width="9.140625" style="48"/>
    <col min="5632" max="5632" width="7.5703125" style="48" bestFit="1" customWidth="1"/>
    <col min="5633" max="5633" width="8.7109375" style="48" bestFit="1" customWidth="1"/>
    <col min="5634" max="5634" width="16" style="48" customWidth="1"/>
    <col min="5635" max="5635" width="15.7109375" style="48" customWidth="1"/>
    <col min="5636" max="5636" width="18" style="48" bestFit="1" customWidth="1"/>
    <col min="5637" max="5638" width="17.28515625" style="48" bestFit="1" customWidth="1"/>
    <col min="5639" max="5639" width="15.7109375" style="48" customWidth="1"/>
    <col min="5640" max="5640" width="19" style="48" bestFit="1" customWidth="1"/>
    <col min="5641" max="5642" width="15.7109375" style="48" customWidth="1"/>
    <col min="5643" max="5643" width="19.42578125" style="48" bestFit="1" customWidth="1"/>
    <col min="5644" max="5644" width="16.28515625" style="48" customWidth="1"/>
    <col min="5645" max="5646" width="15.7109375" style="48" customWidth="1"/>
    <col min="5647" max="5649" width="19" style="48" bestFit="1" customWidth="1"/>
    <col min="5650" max="5650" width="15.7109375" style="48" bestFit="1" customWidth="1"/>
    <col min="5651" max="5651" width="18" style="48" bestFit="1" customWidth="1"/>
    <col min="5652" max="5652" width="19" style="48" bestFit="1" customWidth="1"/>
    <col min="5653" max="5653" width="8.42578125" style="48" bestFit="1" customWidth="1"/>
    <col min="5654" max="5887" width="9.140625" style="48"/>
    <col min="5888" max="5888" width="7.5703125" style="48" bestFit="1" customWidth="1"/>
    <col min="5889" max="5889" width="8.7109375" style="48" bestFit="1" customWidth="1"/>
    <col min="5890" max="5890" width="16" style="48" customWidth="1"/>
    <col min="5891" max="5891" width="15.7109375" style="48" customWidth="1"/>
    <col min="5892" max="5892" width="18" style="48" bestFit="1" customWidth="1"/>
    <col min="5893" max="5894" width="17.28515625" style="48" bestFit="1" customWidth="1"/>
    <col min="5895" max="5895" width="15.7109375" style="48" customWidth="1"/>
    <col min="5896" max="5896" width="19" style="48" bestFit="1" customWidth="1"/>
    <col min="5897" max="5898" width="15.7109375" style="48" customWidth="1"/>
    <col min="5899" max="5899" width="19.42578125" style="48" bestFit="1" customWidth="1"/>
    <col min="5900" max="5900" width="16.28515625" style="48" customWidth="1"/>
    <col min="5901" max="5902" width="15.7109375" style="48" customWidth="1"/>
    <col min="5903" max="5905" width="19" style="48" bestFit="1" customWidth="1"/>
    <col min="5906" max="5906" width="15.7109375" style="48" bestFit="1" customWidth="1"/>
    <col min="5907" max="5907" width="18" style="48" bestFit="1" customWidth="1"/>
    <col min="5908" max="5908" width="19" style="48" bestFit="1" customWidth="1"/>
    <col min="5909" max="5909" width="8.42578125" style="48" bestFit="1" customWidth="1"/>
    <col min="5910" max="6143" width="9.140625" style="48"/>
    <col min="6144" max="6144" width="7.5703125" style="48" bestFit="1" customWidth="1"/>
    <col min="6145" max="6145" width="8.7109375" style="48" bestFit="1" customWidth="1"/>
    <col min="6146" max="6146" width="16" style="48" customWidth="1"/>
    <col min="6147" max="6147" width="15.7109375" style="48" customWidth="1"/>
    <col min="6148" max="6148" width="18" style="48" bestFit="1" customWidth="1"/>
    <col min="6149" max="6150" width="17.28515625" style="48" bestFit="1" customWidth="1"/>
    <col min="6151" max="6151" width="15.7109375" style="48" customWidth="1"/>
    <col min="6152" max="6152" width="19" style="48" bestFit="1" customWidth="1"/>
    <col min="6153" max="6154" width="15.7109375" style="48" customWidth="1"/>
    <col min="6155" max="6155" width="19.42578125" style="48" bestFit="1" customWidth="1"/>
    <col min="6156" max="6156" width="16.28515625" style="48" customWidth="1"/>
    <col min="6157" max="6158" width="15.7109375" style="48" customWidth="1"/>
    <col min="6159" max="6161" width="19" style="48" bestFit="1" customWidth="1"/>
    <col min="6162" max="6162" width="15.7109375" style="48" bestFit="1" customWidth="1"/>
    <col min="6163" max="6163" width="18" style="48" bestFit="1" customWidth="1"/>
    <col min="6164" max="6164" width="19" style="48" bestFit="1" customWidth="1"/>
    <col min="6165" max="6165" width="8.42578125" style="48" bestFit="1" customWidth="1"/>
    <col min="6166" max="6399" width="9.140625" style="48"/>
    <col min="6400" max="6400" width="7.5703125" style="48" bestFit="1" customWidth="1"/>
    <col min="6401" max="6401" width="8.7109375" style="48" bestFit="1" customWidth="1"/>
    <col min="6402" max="6402" width="16" style="48" customWidth="1"/>
    <col min="6403" max="6403" width="15.7109375" style="48" customWidth="1"/>
    <col min="6404" max="6404" width="18" style="48" bestFit="1" customWidth="1"/>
    <col min="6405" max="6406" width="17.28515625" style="48" bestFit="1" customWidth="1"/>
    <col min="6407" max="6407" width="15.7109375" style="48" customWidth="1"/>
    <col min="6408" max="6408" width="19" style="48" bestFit="1" customWidth="1"/>
    <col min="6409" max="6410" width="15.7109375" style="48" customWidth="1"/>
    <col min="6411" max="6411" width="19.42578125" style="48" bestFit="1" customWidth="1"/>
    <col min="6412" max="6412" width="16.28515625" style="48" customWidth="1"/>
    <col min="6413" max="6414" width="15.7109375" style="48" customWidth="1"/>
    <col min="6415" max="6417" width="19" style="48" bestFit="1" customWidth="1"/>
    <col min="6418" max="6418" width="15.7109375" style="48" bestFit="1" customWidth="1"/>
    <col min="6419" max="6419" width="18" style="48" bestFit="1" customWidth="1"/>
    <col min="6420" max="6420" width="19" style="48" bestFit="1" customWidth="1"/>
    <col min="6421" max="6421" width="8.42578125" style="48" bestFit="1" customWidth="1"/>
    <col min="6422" max="6655" width="9.140625" style="48"/>
    <col min="6656" max="6656" width="7.5703125" style="48" bestFit="1" customWidth="1"/>
    <col min="6657" max="6657" width="8.7109375" style="48" bestFit="1" customWidth="1"/>
    <col min="6658" max="6658" width="16" style="48" customWidth="1"/>
    <col min="6659" max="6659" width="15.7109375" style="48" customWidth="1"/>
    <col min="6660" max="6660" width="18" style="48" bestFit="1" customWidth="1"/>
    <col min="6661" max="6662" width="17.28515625" style="48" bestFit="1" customWidth="1"/>
    <col min="6663" max="6663" width="15.7109375" style="48" customWidth="1"/>
    <col min="6664" max="6664" width="19" style="48" bestFit="1" customWidth="1"/>
    <col min="6665" max="6666" width="15.7109375" style="48" customWidth="1"/>
    <col min="6667" max="6667" width="19.42578125" style="48" bestFit="1" customWidth="1"/>
    <col min="6668" max="6668" width="16.28515625" style="48" customWidth="1"/>
    <col min="6669" max="6670" width="15.7109375" style="48" customWidth="1"/>
    <col min="6671" max="6673" width="19" style="48" bestFit="1" customWidth="1"/>
    <col min="6674" max="6674" width="15.7109375" style="48" bestFit="1" customWidth="1"/>
    <col min="6675" max="6675" width="18" style="48" bestFit="1" customWidth="1"/>
    <col min="6676" max="6676" width="19" style="48" bestFit="1" customWidth="1"/>
    <col min="6677" max="6677" width="8.42578125" style="48" bestFit="1" customWidth="1"/>
    <col min="6678" max="6911" width="9.140625" style="48"/>
    <col min="6912" max="6912" width="7.5703125" style="48" bestFit="1" customWidth="1"/>
    <col min="6913" max="6913" width="8.7109375" style="48" bestFit="1" customWidth="1"/>
    <col min="6914" max="6914" width="16" style="48" customWidth="1"/>
    <col min="6915" max="6915" width="15.7109375" style="48" customWidth="1"/>
    <col min="6916" max="6916" width="18" style="48" bestFit="1" customWidth="1"/>
    <col min="6917" max="6918" width="17.28515625" style="48" bestFit="1" customWidth="1"/>
    <col min="6919" max="6919" width="15.7109375" style="48" customWidth="1"/>
    <col min="6920" max="6920" width="19" style="48" bestFit="1" customWidth="1"/>
    <col min="6921" max="6922" width="15.7109375" style="48" customWidth="1"/>
    <col min="6923" max="6923" width="19.42578125" style="48" bestFit="1" customWidth="1"/>
    <col min="6924" max="6924" width="16.28515625" style="48" customWidth="1"/>
    <col min="6925" max="6926" width="15.7109375" style="48" customWidth="1"/>
    <col min="6927" max="6929" width="19" style="48" bestFit="1" customWidth="1"/>
    <col min="6930" max="6930" width="15.7109375" style="48" bestFit="1" customWidth="1"/>
    <col min="6931" max="6931" width="18" style="48" bestFit="1" customWidth="1"/>
    <col min="6932" max="6932" width="19" style="48" bestFit="1" customWidth="1"/>
    <col min="6933" max="6933" width="8.42578125" style="48" bestFit="1" customWidth="1"/>
    <col min="6934" max="7167" width="9.140625" style="48"/>
    <col min="7168" max="7168" width="7.5703125" style="48" bestFit="1" customWidth="1"/>
    <col min="7169" max="7169" width="8.7109375" style="48" bestFit="1" customWidth="1"/>
    <col min="7170" max="7170" width="16" style="48" customWidth="1"/>
    <col min="7171" max="7171" width="15.7109375" style="48" customWidth="1"/>
    <col min="7172" max="7172" width="18" style="48" bestFit="1" customWidth="1"/>
    <col min="7173" max="7174" width="17.28515625" style="48" bestFit="1" customWidth="1"/>
    <col min="7175" max="7175" width="15.7109375" style="48" customWidth="1"/>
    <col min="7176" max="7176" width="19" style="48" bestFit="1" customWidth="1"/>
    <col min="7177" max="7178" width="15.7109375" style="48" customWidth="1"/>
    <col min="7179" max="7179" width="19.42578125" style="48" bestFit="1" customWidth="1"/>
    <col min="7180" max="7180" width="16.28515625" style="48" customWidth="1"/>
    <col min="7181" max="7182" width="15.7109375" style="48" customWidth="1"/>
    <col min="7183" max="7185" width="19" style="48" bestFit="1" customWidth="1"/>
    <col min="7186" max="7186" width="15.7109375" style="48" bestFit="1" customWidth="1"/>
    <col min="7187" max="7187" width="18" style="48" bestFit="1" customWidth="1"/>
    <col min="7188" max="7188" width="19" style="48" bestFit="1" customWidth="1"/>
    <col min="7189" max="7189" width="8.42578125" style="48" bestFit="1" customWidth="1"/>
    <col min="7190" max="7423" width="9.140625" style="48"/>
    <col min="7424" max="7424" width="7.5703125" style="48" bestFit="1" customWidth="1"/>
    <col min="7425" max="7425" width="8.7109375" style="48" bestFit="1" customWidth="1"/>
    <col min="7426" max="7426" width="16" style="48" customWidth="1"/>
    <col min="7427" max="7427" width="15.7109375" style="48" customWidth="1"/>
    <col min="7428" max="7428" width="18" style="48" bestFit="1" customWidth="1"/>
    <col min="7429" max="7430" width="17.28515625" style="48" bestFit="1" customWidth="1"/>
    <col min="7431" max="7431" width="15.7109375" style="48" customWidth="1"/>
    <col min="7432" max="7432" width="19" style="48" bestFit="1" customWidth="1"/>
    <col min="7433" max="7434" width="15.7109375" style="48" customWidth="1"/>
    <col min="7435" max="7435" width="19.42578125" style="48" bestFit="1" customWidth="1"/>
    <col min="7436" max="7436" width="16.28515625" style="48" customWidth="1"/>
    <col min="7437" max="7438" width="15.7109375" style="48" customWidth="1"/>
    <col min="7439" max="7441" width="19" style="48" bestFit="1" customWidth="1"/>
    <col min="7442" max="7442" width="15.7109375" style="48" bestFit="1" customWidth="1"/>
    <col min="7443" max="7443" width="18" style="48" bestFit="1" customWidth="1"/>
    <col min="7444" max="7444" width="19" style="48" bestFit="1" customWidth="1"/>
    <col min="7445" max="7445" width="8.42578125" style="48" bestFit="1" customWidth="1"/>
    <col min="7446" max="7679" width="9.140625" style="48"/>
    <col min="7680" max="7680" width="7.5703125" style="48" bestFit="1" customWidth="1"/>
    <col min="7681" max="7681" width="8.7109375" style="48" bestFit="1" customWidth="1"/>
    <col min="7682" max="7682" width="16" style="48" customWidth="1"/>
    <col min="7683" max="7683" width="15.7109375" style="48" customWidth="1"/>
    <col min="7684" max="7684" width="18" style="48" bestFit="1" customWidth="1"/>
    <col min="7685" max="7686" width="17.28515625" style="48" bestFit="1" customWidth="1"/>
    <col min="7687" max="7687" width="15.7109375" style="48" customWidth="1"/>
    <col min="7688" max="7688" width="19" style="48" bestFit="1" customWidth="1"/>
    <col min="7689" max="7690" width="15.7109375" style="48" customWidth="1"/>
    <col min="7691" max="7691" width="19.42578125" style="48" bestFit="1" customWidth="1"/>
    <col min="7692" max="7692" width="16.28515625" style="48" customWidth="1"/>
    <col min="7693" max="7694" width="15.7109375" style="48" customWidth="1"/>
    <col min="7695" max="7697" width="19" style="48" bestFit="1" customWidth="1"/>
    <col min="7698" max="7698" width="15.7109375" style="48" bestFit="1" customWidth="1"/>
    <col min="7699" max="7699" width="18" style="48" bestFit="1" customWidth="1"/>
    <col min="7700" max="7700" width="19" style="48" bestFit="1" customWidth="1"/>
    <col min="7701" max="7701" width="8.42578125" style="48" bestFit="1" customWidth="1"/>
    <col min="7702" max="7935" width="9.140625" style="48"/>
    <col min="7936" max="7936" width="7.5703125" style="48" bestFit="1" customWidth="1"/>
    <col min="7937" max="7937" width="8.7109375" style="48" bestFit="1" customWidth="1"/>
    <col min="7938" max="7938" width="16" style="48" customWidth="1"/>
    <col min="7939" max="7939" width="15.7109375" style="48" customWidth="1"/>
    <col min="7940" max="7940" width="18" style="48" bestFit="1" customWidth="1"/>
    <col min="7941" max="7942" width="17.28515625" style="48" bestFit="1" customWidth="1"/>
    <col min="7943" max="7943" width="15.7109375" style="48" customWidth="1"/>
    <col min="7944" max="7944" width="19" style="48" bestFit="1" customWidth="1"/>
    <col min="7945" max="7946" width="15.7109375" style="48" customWidth="1"/>
    <col min="7947" max="7947" width="19.42578125" style="48" bestFit="1" customWidth="1"/>
    <col min="7948" max="7948" width="16.28515625" style="48" customWidth="1"/>
    <col min="7949" max="7950" width="15.7109375" style="48" customWidth="1"/>
    <col min="7951" max="7953" width="19" style="48" bestFit="1" customWidth="1"/>
    <col min="7954" max="7954" width="15.7109375" style="48" bestFit="1" customWidth="1"/>
    <col min="7955" max="7955" width="18" style="48" bestFit="1" customWidth="1"/>
    <col min="7956" max="7956" width="19" style="48" bestFit="1" customWidth="1"/>
    <col min="7957" max="7957" width="8.42578125" style="48" bestFit="1" customWidth="1"/>
    <col min="7958" max="8191" width="9.140625" style="48"/>
    <col min="8192" max="8192" width="7.5703125" style="48" bestFit="1" customWidth="1"/>
    <col min="8193" max="8193" width="8.7109375" style="48" bestFit="1" customWidth="1"/>
    <col min="8194" max="8194" width="16" style="48" customWidth="1"/>
    <col min="8195" max="8195" width="15.7109375" style="48" customWidth="1"/>
    <col min="8196" max="8196" width="18" style="48" bestFit="1" customWidth="1"/>
    <col min="8197" max="8198" width="17.28515625" style="48" bestFit="1" customWidth="1"/>
    <col min="8199" max="8199" width="15.7109375" style="48" customWidth="1"/>
    <col min="8200" max="8200" width="19" style="48" bestFit="1" customWidth="1"/>
    <col min="8201" max="8202" width="15.7109375" style="48" customWidth="1"/>
    <col min="8203" max="8203" width="19.42578125" style="48" bestFit="1" customWidth="1"/>
    <col min="8204" max="8204" width="16.28515625" style="48" customWidth="1"/>
    <col min="8205" max="8206" width="15.7109375" style="48" customWidth="1"/>
    <col min="8207" max="8209" width="19" style="48" bestFit="1" customWidth="1"/>
    <col min="8210" max="8210" width="15.7109375" style="48" bestFit="1" customWidth="1"/>
    <col min="8211" max="8211" width="18" style="48" bestFit="1" customWidth="1"/>
    <col min="8212" max="8212" width="19" style="48" bestFit="1" customWidth="1"/>
    <col min="8213" max="8213" width="8.42578125" style="48" bestFit="1" customWidth="1"/>
    <col min="8214" max="8447" width="9.140625" style="48"/>
    <col min="8448" max="8448" width="7.5703125" style="48" bestFit="1" customWidth="1"/>
    <col min="8449" max="8449" width="8.7109375" style="48" bestFit="1" customWidth="1"/>
    <col min="8450" max="8450" width="16" style="48" customWidth="1"/>
    <col min="8451" max="8451" width="15.7109375" style="48" customWidth="1"/>
    <col min="8452" max="8452" width="18" style="48" bestFit="1" customWidth="1"/>
    <col min="8453" max="8454" width="17.28515625" style="48" bestFit="1" customWidth="1"/>
    <col min="8455" max="8455" width="15.7109375" style="48" customWidth="1"/>
    <col min="8456" max="8456" width="19" style="48" bestFit="1" customWidth="1"/>
    <col min="8457" max="8458" width="15.7109375" style="48" customWidth="1"/>
    <col min="8459" max="8459" width="19.42578125" style="48" bestFit="1" customWidth="1"/>
    <col min="8460" max="8460" width="16.28515625" style="48" customWidth="1"/>
    <col min="8461" max="8462" width="15.7109375" style="48" customWidth="1"/>
    <col min="8463" max="8465" width="19" style="48" bestFit="1" customWidth="1"/>
    <col min="8466" max="8466" width="15.7109375" style="48" bestFit="1" customWidth="1"/>
    <col min="8467" max="8467" width="18" style="48" bestFit="1" customWidth="1"/>
    <col min="8468" max="8468" width="19" style="48" bestFit="1" customWidth="1"/>
    <col min="8469" max="8469" width="8.42578125" style="48" bestFit="1" customWidth="1"/>
    <col min="8470" max="8703" width="9.140625" style="48"/>
    <col min="8704" max="8704" width="7.5703125" style="48" bestFit="1" customWidth="1"/>
    <col min="8705" max="8705" width="8.7109375" style="48" bestFit="1" customWidth="1"/>
    <col min="8706" max="8706" width="16" style="48" customWidth="1"/>
    <col min="8707" max="8707" width="15.7109375" style="48" customWidth="1"/>
    <col min="8708" max="8708" width="18" style="48" bestFit="1" customWidth="1"/>
    <col min="8709" max="8710" width="17.28515625" style="48" bestFit="1" customWidth="1"/>
    <col min="8711" max="8711" width="15.7109375" style="48" customWidth="1"/>
    <col min="8712" max="8712" width="19" style="48" bestFit="1" customWidth="1"/>
    <col min="8713" max="8714" width="15.7109375" style="48" customWidth="1"/>
    <col min="8715" max="8715" width="19.42578125" style="48" bestFit="1" customWidth="1"/>
    <col min="8716" max="8716" width="16.28515625" style="48" customWidth="1"/>
    <col min="8717" max="8718" width="15.7109375" style="48" customWidth="1"/>
    <col min="8719" max="8721" width="19" style="48" bestFit="1" customWidth="1"/>
    <col min="8722" max="8722" width="15.7109375" style="48" bestFit="1" customWidth="1"/>
    <col min="8723" max="8723" width="18" style="48" bestFit="1" customWidth="1"/>
    <col min="8724" max="8724" width="19" style="48" bestFit="1" customWidth="1"/>
    <col min="8725" max="8725" width="8.42578125" style="48" bestFit="1" customWidth="1"/>
    <col min="8726" max="8959" width="9.140625" style="48"/>
    <col min="8960" max="8960" width="7.5703125" style="48" bestFit="1" customWidth="1"/>
    <col min="8961" max="8961" width="8.7109375" style="48" bestFit="1" customWidth="1"/>
    <col min="8962" max="8962" width="16" style="48" customWidth="1"/>
    <col min="8963" max="8963" width="15.7109375" style="48" customWidth="1"/>
    <col min="8964" max="8964" width="18" style="48" bestFit="1" customWidth="1"/>
    <col min="8965" max="8966" width="17.28515625" style="48" bestFit="1" customWidth="1"/>
    <col min="8967" max="8967" width="15.7109375" style="48" customWidth="1"/>
    <col min="8968" max="8968" width="19" style="48" bestFit="1" customWidth="1"/>
    <col min="8969" max="8970" width="15.7109375" style="48" customWidth="1"/>
    <col min="8971" max="8971" width="19.42578125" style="48" bestFit="1" customWidth="1"/>
    <col min="8972" max="8972" width="16.28515625" style="48" customWidth="1"/>
    <col min="8973" max="8974" width="15.7109375" style="48" customWidth="1"/>
    <col min="8975" max="8977" width="19" style="48" bestFit="1" customWidth="1"/>
    <col min="8978" max="8978" width="15.7109375" style="48" bestFit="1" customWidth="1"/>
    <col min="8979" max="8979" width="18" style="48" bestFit="1" customWidth="1"/>
    <col min="8980" max="8980" width="19" style="48" bestFit="1" customWidth="1"/>
    <col min="8981" max="8981" width="8.42578125" style="48" bestFit="1" customWidth="1"/>
    <col min="8982" max="9215" width="9.140625" style="48"/>
    <col min="9216" max="9216" width="7.5703125" style="48" bestFit="1" customWidth="1"/>
    <col min="9217" max="9217" width="8.7109375" style="48" bestFit="1" customWidth="1"/>
    <col min="9218" max="9218" width="16" style="48" customWidth="1"/>
    <col min="9219" max="9219" width="15.7109375" style="48" customWidth="1"/>
    <col min="9220" max="9220" width="18" style="48" bestFit="1" customWidth="1"/>
    <col min="9221" max="9222" width="17.28515625" style="48" bestFit="1" customWidth="1"/>
    <col min="9223" max="9223" width="15.7109375" style="48" customWidth="1"/>
    <col min="9224" max="9224" width="19" style="48" bestFit="1" customWidth="1"/>
    <col min="9225" max="9226" width="15.7109375" style="48" customWidth="1"/>
    <col min="9227" max="9227" width="19.42578125" style="48" bestFit="1" customWidth="1"/>
    <col min="9228" max="9228" width="16.28515625" style="48" customWidth="1"/>
    <col min="9229" max="9230" width="15.7109375" style="48" customWidth="1"/>
    <col min="9231" max="9233" width="19" style="48" bestFit="1" customWidth="1"/>
    <col min="9234" max="9234" width="15.7109375" style="48" bestFit="1" customWidth="1"/>
    <col min="9235" max="9235" width="18" style="48" bestFit="1" customWidth="1"/>
    <col min="9236" max="9236" width="19" style="48" bestFit="1" customWidth="1"/>
    <col min="9237" max="9237" width="8.42578125" style="48" bestFit="1" customWidth="1"/>
    <col min="9238" max="9471" width="9.140625" style="48"/>
    <col min="9472" max="9472" width="7.5703125" style="48" bestFit="1" customWidth="1"/>
    <col min="9473" max="9473" width="8.7109375" style="48" bestFit="1" customWidth="1"/>
    <col min="9474" max="9474" width="16" style="48" customWidth="1"/>
    <col min="9475" max="9475" width="15.7109375" style="48" customWidth="1"/>
    <col min="9476" max="9476" width="18" style="48" bestFit="1" customWidth="1"/>
    <col min="9477" max="9478" width="17.28515625" style="48" bestFit="1" customWidth="1"/>
    <col min="9479" max="9479" width="15.7109375" style="48" customWidth="1"/>
    <col min="9480" max="9480" width="19" style="48" bestFit="1" customWidth="1"/>
    <col min="9481" max="9482" width="15.7109375" style="48" customWidth="1"/>
    <col min="9483" max="9483" width="19.42578125" style="48" bestFit="1" customWidth="1"/>
    <col min="9484" max="9484" width="16.28515625" style="48" customWidth="1"/>
    <col min="9485" max="9486" width="15.7109375" style="48" customWidth="1"/>
    <col min="9487" max="9489" width="19" style="48" bestFit="1" customWidth="1"/>
    <col min="9490" max="9490" width="15.7109375" style="48" bestFit="1" customWidth="1"/>
    <col min="9491" max="9491" width="18" style="48" bestFit="1" customWidth="1"/>
    <col min="9492" max="9492" width="19" style="48" bestFit="1" customWidth="1"/>
    <col min="9493" max="9493" width="8.42578125" style="48" bestFit="1" customWidth="1"/>
    <col min="9494" max="9727" width="9.140625" style="48"/>
    <col min="9728" max="9728" width="7.5703125" style="48" bestFit="1" customWidth="1"/>
    <col min="9729" max="9729" width="8.7109375" style="48" bestFit="1" customWidth="1"/>
    <col min="9730" max="9730" width="16" style="48" customWidth="1"/>
    <col min="9731" max="9731" width="15.7109375" style="48" customWidth="1"/>
    <col min="9732" max="9732" width="18" style="48" bestFit="1" customWidth="1"/>
    <col min="9733" max="9734" width="17.28515625" style="48" bestFit="1" customWidth="1"/>
    <col min="9735" max="9735" width="15.7109375" style="48" customWidth="1"/>
    <col min="9736" max="9736" width="19" style="48" bestFit="1" customWidth="1"/>
    <col min="9737" max="9738" width="15.7109375" style="48" customWidth="1"/>
    <col min="9739" max="9739" width="19.42578125" style="48" bestFit="1" customWidth="1"/>
    <col min="9740" max="9740" width="16.28515625" style="48" customWidth="1"/>
    <col min="9741" max="9742" width="15.7109375" style="48" customWidth="1"/>
    <col min="9743" max="9745" width="19" style="48" bestFit="1" customWidth="1"/>
    <col min="9746" max="9746" width="15.7109375" style="48" bestFit="1" customWidth="1"/>
    <col min="9747" max="9747" width="18" style="48" bestFit="1" customWidth="1"/>
    <col min="9748" max="9748" width="19" style="48" bestFit="1" customWidth="1"/>
    <col min="9749" max="9749" width="8.42578125" style="48" bestFit="1" customWidth="1"/>
    <col min="9750" max="9983" width="9.140625" style="48"/>
    <col min="9984" max="9984" width="7.5703125" style="48" bestFit="1" customWidth="1"/>
    <col min="9985" max="9985" width="8.7109375" style="48" bestFit="1" customWidth="1"/>
    <col min="9986" max="9986" width="16" style="48" customWidth="1"/>
    <col min="9987" max="9987" width="15.7109375" style="48" customWidth="1"/>
    <col min="9988" max="9988" width="18" style="48" bestFit="1" customWidth="1"/>
    <col min="9989" max="9990" width="17.28515625" style="48" bestFit="1" customWidth="1"/>
    <col min="9991" max="9991" width="15.7109375" style="48" customWidth="1"/>
    <col min="9992" max="9992" width="19" style="48" bestFit="1" customWidth="1"/>
    <col min="9993" max="9994" width="15.7109375" style="48" customWidth="1"/>
    <col min="9995" max="9995" width="19.42578125" style="48" bestFit="1" customWidth="1"/>
    <col min="9996" max="9996" width="16.28515625" style="48" customWidth="1"/>
    <col min="9997" max="9998" width="15.7109375" style="48" customWidth="1"/>
    <col min="9999" max="10001" width="19" style="48" bestFit="1" customWidth="1"/>
    <col min="10002" max="10002" width="15.7109375" style="48" bestFit="1" customWidth="1"/>
    <col min="10003" max="10003" width="18" style="48" bestFit="1" customWidth="1"/>
    <col min="10004" max="10004" width="19" style="48" bestFit="1" customWidth="1"/>
    <col min="10005" max="10005" width="8.42578125" style="48" bestFit="1" customWidth="1"/>
    <col min="10006" max="10239" width="9.140625" style="48"/>
    <col min="10240" max="10240" width="7.5703125" style="48" bestFit="1" customWidth="1"/>
    <col min="10241" max="10241" width="8.7109375" style="48" bestFit="1" customWidth="1"/>
    <col min="10242" max="10242" width="16" style="48" customWidth="1"/>
    <col min="10243" max="10243" width="15.7109375" style="48" customWidth="1"/>
    <col min="10244" max="10244" width="18" style="48" bestFit="1" customWidth="1"/>
    <col min="10245" max="10246" width="17.28515625" style="48" bestFit="1" customWidth="1"/>
    <col min="10247" max="10247" width="15.7109375" style="48" customWidth="1"/>
    <col min="10248" max="10248" width="19" style="48" bestFit="1" customWidth="1"/>
    <col min="10249" max="10250" width="15.7109375" style="48" customWidth="1"/>
    <col min="10251" max="10251" width="19.42578125" style="48" bestFit="1" customWidth="1"/>
    <col min="10252" max="10252" width="16.28515625" style="48" customWidth="1"/>
    <col min="10253" max="10254" width="15.7109375" style="48" customWidth="1"/>
    <col min="10255" max="10257" width="19" style="48" bestFit="1" customWidth="1"/>
    <col min="10258" max="10258" width="15.7109375" style="48" bestFit="1" customWidth="1"/>
    <col min="10259" max="10259" width="18" style="48" bestFit="1" customWidth="1"/>
    <col min="10260" max="10260" width="19" style="48" bestFit="1" customWidth="1"/>
    <col min="10261" max="10261" width="8.42578125" style="48" bestFit="1" customWidth="1"/>
    <col min="10262" max="10495" width="9.140625" style="48"/>
    <col min="10496" max="10496" width="7.5703125" style="48" bestFit="1" customWidth="1"/>
    <col min="10497" max="10497" width="8.7109375" style="48" bestFit="1" customWidth="1"/>
    <col min="10498" max="10498" width="16" style="48" customWidth="1"/>
    <col min="10499" max="10499" width="15.7109375" style="48" customWidth="1"/>
    <col min="10500" max="10500" width="18" style="48" bestFit="1" customWidth="1"/>
    <col min="10501" max="10502" width="17.28515625" style="48" bestFit="1" customWidth="1"/>
    <col min="10503" max="10503" width="15.7109375" style="48" customWidth="1"/>
    <col min="10504" max="10504" width="19" style="48" bestFit="1" customWidth="1"/>
    <col min="10505" max="10506" width="15.7109375" style="48" customWidth="1"/>
    <col min="10507" max="10507" width="19.42578125" style="48" bestFit="1" customWidth="1"/>
    <col min="10508" max="10508" width="16.28515625" style="48" customWidth="1"/>
    <col min="10509" max="10510" width="15.7109375" style="48" customWidth="1"/>
    <col min="10511" max="10513" width="19" style="48" bestFit="1" customWidth="1"/>
    <col min="10514" max="10514" width="15.7109375" style="48" bestFit="1" customWidth="1"/>
    <col min="10515" max="10515" width="18" style="48" bestFit="1" customWidth="1"/>
    <col min="10516" max="10516" width="19" style="48" bestFit="1" customWidth="1"/>
    <col min="10517" max="10517" width="8.42578125" style="48" bestFit="1" customWidth="1"/>
    <col min="10518" max="10751" width="9.140625" style="48"/>
    <col min="10752" max="10752" width="7.5703125" style="48" bestFit="1" customWidth="1"/>
    <col min="10753" max="10753" width="8.7109375" style="48" bestFit="1" customWidth="1"/>
    <col min="10754" max="10754" width="16" style="48" customWidth="1"/>
    <col min="10755" max="10755" width="15.7109375" style="48" customWidth="1"/>
    <col min="10756" max="10756" width="18" style="48" bestFit="1" customWidth="1"/>
    <col min="10757" max="10758" width="17.28515625" style="48" bestFit="1" customWidth="1"/>
    <col min="10759" max="10759" width="15.7109375" style="48" customWidth="1"/>
    <col min="10760" max="10760" width="19" style="48" bestFit="1" customWidth="1"/>
    <col min="10761" max="10762" width="15.7109375" style="48" customWidth="1"/>
    <col min="10763" max="10763" width="19.42578125" style="48" bestFit="1" customWidth="1"/>
    <col min="10764" max="10764" width="16.28515625" style="48" customWidth="1"/>
    <col min="10765" max="10766" width="15.7109375" style="48" customWidth="1"/>
    <col min="10767" max="10769" width="19" style="48" bestFit="1" customWidth="1"/>
    <col min="10770" max="10770" width="15.7109375" style="48" bestFit="1" customWidth="1"/>
    <col min="10771" max="10771" width="18" style="48" bestFit="1" customWidth="1"/>
    <col min="10772" max="10772" width="19" style="48" bestFit="1" customWidth="1"/>
    <col min="10773" max="10773" width="8.42578125" style="48" bestFit="1" customWidth="1"/>
    <col min="10774" max="11007" width="9.140625" style="48"/>
    <col min="11008" max="11008" width="7.5703125" style="48" bestFit="1" customWidth="1"/>
    <col min="11009" max="11009" width="8.7109375" style="48" bestFit="1" customWidth="1"/>
    <col min="11010" max="11010" width="16" style="48" customWidth="1"/>
    <col min="11011" max="11011" width="15.7109375" style="48" customWidth="1"/>
    <col min="11012" max="11012" width="18" style="48" bestFit="1" customWidth="1"/>
    <col min="11013" max="11014" width="17.28515625" style="48" bestFit="1" customWidth="1"/>
    <col min="11015" max="11015" width="15.7109375" style="48" customWidth="1"/>
    <col min="11016" max="11016" width="19" style="48" bestFit="1" customWidth="1"/>
    <col min="11017" max="11018" width="15.7109375" style="48" customWidth="1"/>
    <col min="11019" max="11019" width="19.42578125" style="48" bestFit="1" customWidth="1"/>
    <col min="11020" max="11020" width="16.28515625" style="48" customWidth="1"/>
    <col min="11021" max="11022" width="15.7109375" style="48" customWidth="1"/>
    <col min="11023" max="11025" width="19" style="48" bestFit="1" customWidth="1"/>
    <col min="11026" max="11026" width="15.7109375" style="48" bestFit="1" customWidth="1"/>
    <col min="11027" max="11027" width="18" style="48" bestFit="1" customWidth="1"/>
    <col min="11028" max="11028" width="19" style="48" bestFit="1" customWidth="1"/>
    <col min="11029" max="11029" width="8.42578125" style="48" bestFit="1" customWidth="1"/>
    <col min="11030" max="11263" width="9.140625" style="48"/>
    <col min="11264" max="11264" width="7.5703125" style="48" bestFit="1" customWidth="1"/>
    <col min="11265" max="11265" width="8.7109375" style="48" bestFit="1" customWidth="1"/>
    <col min="11266" max="11266" width="16" style="48" customWidth="1"/>
    <col min="11267" max="11267" width="15.7109375" style="48" customWidth="1"/>
    <col min="11268" max="11268" width="18" style="48" bestFit="1" customWidth="1"/>
    <col min="11269" max="11270" width="17.28515625" style="48" bestFit="1" customWidth="1"/>
    <col min="11271" max="11271" width="15.7109375" style="48" customWidth="1"/>
    <col min="11272" max="11272" width="19" style="48" bestFit="1" customWidth="1"/>
    <col min="11273" max="11274" width="15.7109375" style="48" customWidth="1"/>
    <col min="11275" max="11275" width="19.42578125" style="48" bestFit="1" customWidth="1"/>
    <col min="11276" max="11276" width="16.28515625" style="48" customWidth="1"/>
    <col min="11277" max="11278" width="15.7109375" style="48" customWidth="1"/>
    <col min="11279" max="11281" width="19" style="48" bestFit="1" customWidth="1"/>
    <col min="11282" max="11282" width="15.7109375" style="48" bestFit="1" customWidth="1"/>
    <col min="11283" max="11283" width="18" style="48" bestFit="1" customWidth="1"/>
    <col min="11284" max="11284" width="19" style="48" bestFit="1" customWidth="1"/>
    <col min="11285" max="11285" width="8.42578125" style="48" bestFit="1" customWidth="1"/>
    <col min="11286" max="11519" width="9.140625" style="48"/>
    <col min="11520" max="11520" width="7.5703125" style="48" bestFit="1" customWidth="1"/>
    <col min="11521" max="11521" width="8.7109375" style="48" bestFit="1" customWidth="1"/>
    <col min="11522" max="11522" width="16" style="48" customWidth="1"/>
    <col min="11523" max="11523" width="15.7109375" style="48" customWidth="1"/>
    <col min="11524" max="11524" width="18" style="48" bestFit="1" customWidth="1"/>
    <col min="11525" max="11526" width="17.28515625" style="48" bestFit="1" customWidth="1"/>
    <col min="11527" max="11527" width="15.7109375" style="48" customWidth="1"/>
    <col min="11528" max="11528" width="19" style="48" bestFit="1" customWidth="1"/>
    <col min="11529" max="11530" width="15.7109375" style="48" customWidth="1"/>
    <col min="11531" max="11531" width="19.42578125" style="48" bestFit="1" customWidth="1"/>
    <col min="11532" max="11532" width="16.28515625" style="48" customWidth="1"/>
    <col min="11533" max="11534" width="15.7109375" style="48" customWidth="1"/>
    <col min="11535" max="11537" width="19" style="48" bestFit="1" customWidth="1"/>
    <col min="11538" max="11538" width="15.7109375" style="48" bestFit="1" customWidth="1"/>
    <col min="11539" max="11539" width="18" style="48" bestFit="1" customWidth="1"/>
    <col min="11540" max="11540" width="19" style="48" bestFit="1" customWidth="1"/>
    <col min="11541" max="11541" width="8.42578125" style="48" bestFit="1" customWidth="1"/>
    <col min="11542" max="11775" width="9.140625" style="48"/>
    <col min="11776" max="11776" width="7.5703125" style="48" bestFit="1" customWidth="1"/>
    <col min="11777" max="11777" width="8.7109375" style="48" bestFit="1" customWidth="1"/>
    <col min="11778" max="11778" width="16" style="48" customWidth="1"/>
    <col min="11779" max="11779" width="15.7109375" style="48" customWidth="1"/>
    <col min="11780" max="11780" width="18" style="48" bestFit="1" customWidth="1"/>
    <col min="11781" max="11782" width="17.28515625" style="48" bestFit="1" customWidth="1"/>
    <col min="11783" max="11783" width="15.7109375" style="48" customWidth="1"/>
    <col min="11784" max="11784" width="19" style="48" bestFit="1" customWidth="1"/>
    <col min="11785" max="11786" width="15.7109375" style="48" customWidth="1"/>
    <col min="11787" max="11787" width="19.42578125" style="48" bestFit="1" customWidth="1"/>
    <col min="11788" max="11788" width="16.28515625" style="48" customWidth="1"/>
    <col min="11789" max="11790" width="15.7109375" style="48" customWidth="1"/>
    <col min="11791" max="11793" width="19" style="48" bestFit="1" customWidth="1"/>
    <col min="11794" max="11794" width="15.7109375" style="48" bestFit="1" customWidth="1"/>
    <col min="11795" max="11795" width="18" style="48" bestFit="1" customWidth="1"/>
    <col min="11796" max="11796" width="19" style="48" bestFit="1" customWidth="1"/>
    <col min="11797" max="11797" width="8.42578125" style="48" bestFit="1" customWidth="1"/>
    <col min="11798" max="12031" width="9.140625" style="48"/>
    <col min="12032" max="12032" width="7.5703125" style="48" bestFit="1" customWidth="1"/>
    <col min="12033" max="12033" width="8.7109375" style="48" bestFit="1" customWidth="1"/>
    <col min="12034" max="12034" width="16" style="48" customWidth="1"/>
    <col min="12035" max="12035" width="15.7109375" style="48" customWidth="1"/>
    <col min="12036" max="12036" width="18" style="48" bestFit="1" customWidth="1"/>
    <col min="12037" max="12038" width="17.28515625" style="48" bestFit="1" customWidth="1"/>
    <col min="12039" max="12039" width="15.7109375" style="48" customWidth="1"/>
    <col min="12040" max="12040" width="19" style="48" bestFit="1" customWidth="1"/>
    <col min="12041" max="12042" width="15.7109375" style="48" customWidth="1"/>
    <col min="12043" max="12043" width="19.42578125" style="48" bestFit="1" customWidth="1"/>
    <col min="12044" max="12044" width="16.28515625" style="48" customWidth="1"/>
    <col min="12045" max="12046" width="15.7109375" style="48" customWidth="1"/>
    <col min="12047" max="12049" width="19" style="48" bestFit="1" customWidth="1"/>
    <col min="12050" max="12050" width="15.7109375" style="48" bestFit="1" customWidth="1"/>
    <col min="12051" max="12051" width="18" style="48" bestFit="1" customWidth="1"/>
    <col min="12052" max="12052" width="19" style="48" bestFit="1" customWidth="1"/>
    <col min="12053" max="12053" width="8.42578125" style="48" bestFit="1" customWidth="1"/>
    <col min="12054" max="12287" width="9.140625" style="48"/>
    <col min="12288" max="12288" width="7.5703125" style="48" bestFit="1" customWidth="1"/>
    <col min="12289" max="12289" width="8.7109375" style="48" bestFit="1" customWidth="1"/>
    <col min="12290" max="12290" width="16" style="48" customWidth="1"/>
    <col min="12291" max="12291" width="15.7109375" style="48" customWidth="1"/>
    <col min="12292" max="12292" width="18" style="48" bestFit="1" customWidth="1"/>
    <col min="12293" max="12294" width="17.28515625" style="48" bestFit="1" customWidth="1"/>
    <col min="12295" max="12295" width="15.7109375" style="48" customWidth="1"/>
    <col min="12296" max="12296" width="19" style="48" bestFit="1" customWidth="1"/>
    <col min="12297" max="12298" width="15.7109375" style="48" customWidth="1"/>
    <col min="12299" max="12299" width="19.42578125" style="48" bestFit="1" customWidth="1"/>
    <col min="12300" max="12300" width="16.28515625" style="48" customWidth="1"/>
    <col min="12301" max="12302" width="15.7109375" style="48" customWidth="1"/>
    <col min="12303" max="12305" width="19" style="48" bestFit="1" customWidth="1"/>
    <col min="12306" max="12306" width="15.7109375" style="48" bestFit="1" customWidth="1"/>
    <col min="12307" max="12307" width="18" style="48" bestFit="1" customWidth="1"/>
    <col min="12308" max="12308" width="19" style="48" bestFit="1" customWidth="1"/>
    <col min="12309" max="12309" width="8.42578125" style="48" bestFit="1" customWidth="1"/>
    <col min="12310" max="12543" width="9.140625" style="48"/>
    <col min="12544" max="12544" width="7.5703125" style="48" bestFit="1" customWidth="1"/>
    <col min="12545" max="12545" width="8.7109375" style="48" bestFit="1" customWidth="1"/>
    <col min="12546" max="12546" width="16" style="48" customWidth="1"/>
    <col min="12547" max="12547" width="15.7109375" style="48" customWidth="1"/>
    <col min="12548" max="12548" width="18" style="48" bestFit="1" customWidth="1"/>
    <col min="12549" max="12550" width="17.28515625" style="48" bestFit="1" customWidth="1"/>
    <col min="12551" max="12551" width="15.7109375" style="48" customWidth="1"/>
    <col min="12552" max="12552" width="19" style="48" bestFit="1" customWidth="1"/>
    <col min="12553" max="12554" width="15.7109375" style="48" customWidth="1"/>
    <col min="12555" max="12555" width="19.42578125" style="48" bestFit="1" customWidth="1"/>
    <col min="12556" max="12556" width="16.28515625" style="48" customWidth="1"/>
    <col min="12557" max="12558" width="15.7109375" style="48" customWidth="1"/>
    <col min="12559" max="12561" width="19" style="48" bestFit="1" customWidth="1"/>
    <col min="12562" max="12562" width="15.7109375" style="48" bestFit="1" customWidth="1"/>
    <col min="12563" max="12563" width="18" style="48" bestFit="1" customWidth="1"/>
    <col min="12564" max="12564" width="19" style="48" bestFit="1" customWidth="1"/>
    <col min="12565" max="12565" width="8.42578125" style="48" bestFit="1" customWidth="1"/>
    <col min="12566" max="12799" width="9.140625" style="48"/>
    <col min="12800" max="12800" width="7.5703125" style="48" bestFit="1" customWidth="1"/>
    <col min="12801" max="12801" width="8.7109375" style="48" bestFit="1" customWidth="1"/>
    <col min="12802" max="12802" width="16" style="48" customWidth="1"/>
    <col min="12803" max="12803" width="15.7109375" style="48" customWidth="1"/>
    <col min="12804" max="12804" width="18" style="48" bestFit="1" customWidth="1"/>
    <col min="12805" max="12806" width="17.28515625" style="48" bestFit="1" customWidth="1"/>
    <col min="12807" max="12807" width="15.7109375" style="48" customWidth="1"/>
    <col min="12808" max="12808" width="19" style="48" bestFit="1" customWidth="1"/>
    <col min="12809" max="12810" width="15.7109375" style="48" customWidth="1"/>
    <col min="12811" max="12811" width="19.42578125" style="48" bestFit="1" customWidth="1"/>
    <col min="12812" max="12812" width="16.28515625" style="48" customWidth="1"/>
    <col min="12813" max="12814" width="15.7109375" style="48" customWidth="1"/>
    <col min="12815" max="12817" width="19" style="48" bestFit="1" customWidth="1"/>
    <col min="12818" max="12818" width="15.7109375" style="48" bestFit="1" customWidth="1"/>
    <col min="12819" max="12819" width="18" style="48" bestFit="1" customWidth="1"/>
    <col min="12820" max="12820" width="19" style="48" bestFit="1" customWidth="1"/>
    <col min="12821" max="12821" width="8.42578125" style="48" bestFit="1" customWidth="1"/>
    <col min="12822" max="13055" width="9.140625" style="48"/>
    <col min="13056" max="13056" width="7.5703125" style="48" bestFit="1" customWidth="1"/>
    <col min="13057" max="13057" width="8.7109375" style="48" bestFit="1" customWidth="1"/>
    <col min="13058" max="13058" width="16" style="48" customWidth="1"/>
    <col min="13059" max="13059" width="15.7109375" style="48" customWidth="1"/>
    <col min="13060" max="13060" width="18" style="48" bestFit="1" customWidth="1"/>
    <col min="13061" max="13062" width="17.28515625" style="48" bestFit="1" customWidth="1"/>
    <col min="13063" max="13063" width="15.7109375" style="48" customWidth="1"/>
    <col min="13064" max="13064" width="19" style="48" bestFit="1" customWidth="1"/>
    <col min="13065" max="13066" width="15.7109375" style="48" customWidth="1"/>
    <col min="13067" max="13067" width="19.42578125" style="48" bestFit="1" customWidth="1"/>
    <col min="13068" max="13068" width="16.28515625" style="48" customWidth="1"/>
    <col min="13069" max="13070" width="15.7109375" style="48" customWidth="1"/>
    <col min="13071" max="13073" width="19" style="48" bestFit="1" customWidth="1"/>
    <col min="13074" max="13074" width="15.7109375" style="48" bestFit="1" customWidth="1"/>
    <col min="13075" max="13075" width="18" style="48" bestFit="1" customWidth="1"/>
    <col min="13076" max="13076" width="19" style="48" bestFit="1" customWidth="1"/>
    <col min="13077" max="13077" width="8.42578125" style="48" bestFit="1" customWidth="1"/>
    <col min="13078" max="13311" width="9.140625" style="48"/>
    <col min="13312" max="13312" width="7.5703125" style="48" bestFit="1" customWidth="1"/>
    <col min="13313" max="13313" width="8.7109375" style="48" bestFit="1" customWidth="1"/>
    <col min="13314" max="13314" width="16" style="48" customWidth="1"/>
    <col min="13315" max="13315" width="15.7109375" style="48" customWidth="1"/>
    <col min="13316" max="13316" width="18" style="48" bestFit="1" customWidth="1"/>
    <col min="13317" max="13318" width="17.28515625" style="48" bestFit="1" customWidth="1"/>
    <col min="13319" max="13319" width="15.7109375" style="48" customWidth="1"/>
    <col min="13320" max="13320" width="19" style="48" bestFit="1" customWidth="1"/>
    <col min="13321" max="13322" width="15.7109375" style="48" customWidth="1"/>
    <col min="13323" max="13323" width="19.42578125" style="48" bestFit="1" customWidth="1"/>
    <col min="13324" max="13324" width="16.28515625" style="48" customWidth="1"/>
    <col min="13325" max="13326" width="15.7109375" style="48" customWidth="1"/>
    <col min="13327" max="13329" width="19" style="48" bestFit="1" customWidth="1"/>
    <col min="13330" max="13330" width="15.7109375" style="48" bestFit="1" customWidth="1"/>
    <col min="13331" max="13331" width="18" style="48" bestFit="1" customWidth="1"/>
    <col min="13332" max="13332" width="19" style="48" bestFit="1" customWidth="1"/>
    <col min="13333" max="13333" width="8.42578125" style="48" bestFit="1" customWidth="1"/>
    <col min="13334" max="13567" width="9.140625" style="48"/>
    <col min="13568" max="13568" width="7.5703125" style="48" bestFit="1" customWidth="1"/>
    <col min="13569" max="13569" width="8.7109375" style="48" bestFit="1" customWidth="1"/>
    <col min="13570" max="13570" width="16" style="48" customWidth="1"/>
    <col min="13571" max="13571" width="15.7109375" style="48" customWidth="1"/>
    <col min="13572" max="13572" width="18" style="48" bestFit="1" customWidth="1"/>
    <col min="13573" max="13574" width="17.28515625" style="48" bestFit="1" customWidth="1"/>
    <col min="13575" max="13575" width="15.7109375" style="48" customWidth="1"/>
    <col min="13576" max="13576" width="19" style="48" bestFit="1" customWidth="1"/>
    <col min="13577" max="13578" width="15.7109375" style="48" customWidth="1"/>
    <col min="13579" max="13579" width="19.42578125" style="48" bestFit="1" customWidth="1"/>
    <col min="13580" max="13580" width="16.28515625" style="48" customWidth="1"/>
    <col min="13581" max="13582" width="15.7109375" style="48" customWidth="1"/>
    <col min="13583" max="13585" width="19" style="48" bestFit="1" customWidth="1"/>
    <col min="13586" max="13586" width="15.7109375" style="48" bestFit="1" customWidth="1"/>
    <col min="13587" max="13587" width="18" style="48" bestFit="1" customWidth="1"/>
    <col min="13588" max="13588" width="19" style="48" bestFit="1" customWidth="1"/>
    <col min="13589" max="13589" width="8.42578125" style="48" bestFit="1" customWidth="1"/>
    <col min="13590" max="13823" width="9.140625" style="48"/>
    <col min="13824" max="13824" width="7.5703125" style="48" bestFit="1" customWidth="1"/>
    <col min="13825" max="13825" width="8.7109375" style="48" bestFit="1" customWidth="1"/>
    <col min="13826" max="13826" width="16" style="48" customWidth="1"/>
    <col min="13827" max="13827" width="15.7109375" style="48" customWidth="1"/>
    <col min="13828" max="13828" width="18" style="48" bestFit="1" customWidth="1"/>
    <col min="13829" max="13830" width="17.28515625" style="48" bestFit="1" customWidth="1"/>
    <col min="13831" max="13831" width="15.7109375" style="48" customWidth="1"/>
    <col min="13832" max="13832" width="19" style="48" bestFit="1" customWidth="1"/>
    <col min="13833" max="13834" width="15.7109375" style="48" customWidth="1"/>
    <col min="13835" max="13835" width="19.42578125" style="48" bestFit="1" customWidth="1"/>
    <col min="13836" max="13836" width="16.28515625" style="48" customWidth="1"/>
    <col min="13837" max="13838" width="15.7109375" style="48" customWidth="1"/>
    <col min="13839" max="13841" width="19" style="48" bestFit="1" customWidth="1"/>
    <col min="13842" max="13842" width="15.7109375" style="48" bestFit="1" customWidth="1"/>
    <col min="13843" max="13843" width="18" style="48" bestFit="1" customWidth="1"/>
    <col min="13844" max="13844" width="19" style="48" bestFit="1" customWidth="1"/>
    <col min="13845" max="13845" width="8.42578125" style="48" bestFit="1" customWidth="1"/>
    <col min="13846" max="14079" width="9.140625" style="48"/>
    <col min="14080" max="14080" width="7.5703125" style="48" bestFit="1" customWidth="1"/>
    <col min="14081" max="14081" width="8.7109375" style="48" bestFit="1" customWidth="1"/>
    <col min="14082" max="14082" width="16" style="48" customWidth="1"/>
    <col min="14083" max="14083" width="15.7109375" style="48" customWidth="1"/>
    <col min="14084" max="14084" width="18" style="48" bestFit="1" customWidth="1"/>
    <col min="14085" max="14086" width="17.28515625" style="48" bestFit="1" customWidth="1"/>
    <col min="14087" max="14087" width="15.7109375" style="48" customWidth="1"/>
    <col min="14088" max="14088" width="19" style="48" bestFit="1" customWidth="1"/>
    <col min="14089" max="14090" width="15.7109375" style="48" customWidth="1"/>
    <col min="14091" max="14091" width="19.42578125" style="48" bestFit="1" customWidth="1"/>
    <col min="14092" max="14092" width="16.28515625" style="48" customWidth="1"/>
    <col min="14093" max="14094" width="15.7109375" style="48" customWidth="1"/>
    <col min="14095" max="14097" width="19" style="48" bestFit="1" customWidth="1"/>
    <col min="14098" max="14098" width="15.7109375" style="48" bestFit="1" customWidth="1"/>
    <col min="14099" max="14099" width="18" style="48" bestFit="1" customWidth="1"/>
    <col min="14100" max="14100" width="19" style="48" bestFit="1" customWidth="1"/>
    <col min="14101" max="14101" width="8.42578125" style="48" bestFit="1" customWidth="1"/>
    <col min="14102" max="14335" width="9.140625" style="48"/>
    <col min="14336" max="14336" width="7.5703125" style="48" bestFit="1" customWidth="1"/>
    <col min="14337" max="14337" width="8.7109375" style="48" bestFit="1" customWidth="1"/>
    <col min="14338" max="14338" width="16" style="48" customWidth="1"/>
    <col min="14339" max="14339" width="15.7109375" style="48" customWidth="1"/>
    <col min="14340" max="14340" width="18" style="48" bestFit="1" customWidth="1"/>
    <col min="14341" max="14342" width="17.28515625" style="48" bestFit="1" customWidth="1"/>
    <col min="14343" max="14343" width="15.7109375" style="48" customWidth="1"/>
    <col min="14344" max="14344" width="19" style="48" bestFit="1" customWidth="1"/>
    <col min="14345" max="14346" width="15.7109375" style="48" customWidth="1"/>
    <col min="14347" max="14347" width="19.42578125" style="48" bestFit="1" customWidth="1"/>
    <col min="14348" max="14348" width="16.28515625" style="48" customWidth="1"/>
    <col min="14349" max="14350" width="15.7109375" style="48" customWidth="1"/>
    <col min="14351" max="14353" width="19" style="48" bestFit="1" customWidth="1"/>
    <col min="14354" max="14354" width="15.7109375" style="48" bestFit="1" customWidth="1"/>
    <col min="14355" max="14355" width="18" style="48" bestFit="1" customWidth="1"/>
    <col min="14356" max="14356" width="19" style="48" bestFit="1" customWidth="1"/>
    <col min="14357" max="14357" width="8.42578125" style="48" bestFit="1" customWidth="1"/>
    <col min="14358" max="14591" width="9.140625" style="48"/>
    <col min="14592" max="14592" width="7.5703125" style="48" bestFit="1" customWidth="1"/>
    <col min="14593" max="14593" width="8.7109375" style="48" bestFit="1" customWidth="1"/>
    <col min="14594" max="14594" width="16" style="48" customWidth="1"/>
    <col min="14595" max="14595" width="15.7109375" style="48" customWidth="1"/>
    <col min="14596" max="14596" width="18" style="48" bestFit="1" customWidth="1"/>
    <col min="14597" max="14598" width="17.28515625" style="48" bestFit="1" customWidth="1"/>
    <col min="14599" max="14599" width="15.7109375" style="48" customWidth="1"/>
    <col min="14600" max="14600" width="19" style="48" bestFit="1" customWidth="1"/>
    <col min="14601" max="14602" width="15.7109375" style="48" customWidth="1"/>
    <col min="14603" max="14603" width="19.42578125" style="48" bestFit="1" customWidth="1"/>
    <col min="14604" max="14604" width="16.28515625" style="48" customWidth="1"/>
    <col min="14605" max="14606" width="15.7109375" style="48" customWidth="1"/>
    <col min="14607" max="14609" width="19" style="48" bestFit="1" customWidth="1"/>
    <col min="14610" max="14610" width="15.7109375" style="48" bestFit="1" customWidth="1"/>
    <col min="14611" max="14611" width="18" style="48" bestFit="1" customWidth="1"/>
    <col min="14612" max="14612" width="19" style="48" bestFit="1" customWidth="1"/>
    <col min="14613" max="14613" width="8.42578125" style="48" bestFit="1" customWidth="1"/>
    <col min="14614" max="14847" width="9.140625" style="48"/>
    <col min="14848" max="14848" width="7.5703125" style="48" bestFit="1" customWidth="1"/>
    <col min="14849" max="14849" width="8.7109375" style="48" bestFit="1" customWidth="1"/>
    <col min="14850" max="14850" width="16" style="48" customWidth="1"/>
    <col min="14851" max="14851" width="15.7109375" style="48" customWidth="1"/>
    <col min="14852" max="14852" width="18" style="48" bestFit="1" customWidth="1"/>
    <col min="14853" max="14854" width="17.28515625" style="48" bestFit="1" customWidth="1"/>
    <col min="14855" max="14855" width="15.7109375" style="48" customWidth="1"/>
    <col min="14856" max="14856" width="19" style="48" bestFit="1" customWidth="1"/>
    <col min="14857" max="14858" width="15.7109375" style="48" customWidth="1"/>
    <col min="14859" max="14859" width="19.42578125" style="48" bestFit="1" customWidth="1"/>
    <col min="14860" max="14860" width="16.28515625" style="48" customWidth="1"/>
    <col min="14861" max="14862" width="15.7109375" style="48" customWidth="1"/>
    <col min="14863" max="14865" width="19" style="48" bestFit="1" customWidth="1"/>
    <col min="14866" max="14866" width="15.7109375" style="48" bestFit="1" customWidth="1"/>
    <col min="14867" max="14867" width="18" style="48" bestFit="1" customWidth="1"/>
    <col min="14868" max="14868" width="19" style="48" bestFit="1" customWidth="1"/>
    <col min="14869" max="14869" width="8.42578125" style="48" bestFit="1" customWidth="1"/>
    <col min="14870" max="15103" width="9.140625" style="48"/>
    <col min="15104" max="15104" width="7.5703125" style="48" bestFit="1" customWidth="1"/>
    <col min="15105" max="15105" width="8.7109375" style="48" bestFit="1" customWidth="1"/>
    <col min="15106" max="15106" width="16" style="48" customWidth="1"/>
    <col min="15107" max="15107" width="15.7109375" style="48" customWidth="1"/>
    <col min="15108" max="15108" width="18" style="48" bestFit="1" customWidth="1"/>
    <col min="15109" max="15110" width="17.28515625" style="48" bestFit="1" customWidth="1"/>
    <col min="15111" max="15111" width="15.7109375" style="48" customWidth="1"/>
    <col min="15112" max="15112" width="19" style="48" bestFit="1" customWidth="1"/>
    <col min="15113" max="15114" width="15.7109375" style="48" customWidth="1"/>
    <col min="15115" max="15115" width="19.42578125" style="48" bestFit="1" customWidth="1"/>
    <col min="15116" max="15116" width="16.28515625" style="48" customWidth="1"/>
    <col min="15117" max="15118" width="15.7109375" style="48" customWidth="1"/>
    <col min="15119" max="15121" width="19" style="48" bestFit="1" customWidth="1"/>
    <col min="15122" max="15122" width="15.7109375" style="48" bestFit="1" customWidth="1"/>
    <col min="15123" max="15123" width="18" style="48" bestFit="1" customWidth="1"/>
    <col min="15124" max="15124" width="19" style="48" bestFit="1" customWidth="1"/>
    <col min="15125" max="15125" width="8.42578125" style="48" bestFit="1" customWidth="1"/>
    <col min="15126" max="15359" width="9.140625" style="48"/>
    <col min="15360" max="15360" width="7.5703125" style="48" bestFit="1" customWidth="1"/>
    <col min="15361" max="15361" width="8.7109375" style="48" bestFit="1" customWidth="1"/>
    <col min="15362" max="15362" width="16" style="48" customWidth="1"/>
    <col min="15363" max="15363" width="15.7109375" style="48" customWidth="1"/>
    <col min="15364" max="15364" width="18" style="48" bestFit="1" customWidth="1"/>
    <col min="15365" max="15366" width="17.28515625" style="48" bestFit="1" customWidth="1"/>
    <col min="15367" max="15367" width="15.7109375" style="48" customWidth="1"/>
    <col min="15368" max="15368" width="19" style="48" bestFit="1" customWidth="1"/>
    <col min="15369" max="15370" width="15.7109375" style="48" customWidth="1"/>
    <col min="15371" max="15371" width="19.42578125" style="48" bestFit="1" customWidth="1"/>
    <col min="15372" max="15372" width="16.28515625" style="48" customWidth="1"/>
    <col min="15373" max="15374" width="15.7109375" style="48" customWidth="1"/>
    <col min="15375" max="15377" width="19" style="48" bestFit="1" customWidth="1"/>
    <col min="15378" max="15378" width="15.7109375" style="48" bestFit="1" customWidth="1"/>
    <col min="15379" max="15379" width="18" style="48" bestFit="1" customWidth="1"/>
    <col min="15380" max="15380" width="19" style="48" bestFit="1" customWidth="1"/>
    <col min="15381" max="15381" width="8.42578125" style="48" bestFit="1" customWidth="1"/>
    <col min="15382" max="15615" width="9.140625" style="48"/>
    <col min="15616" max="15616" width="7.5703125" style="48" bestFit="1" customWidth="1"/>
    <col min="15617" max="15617" width="8.7109375" style="48" bestFit="1" customWidth="1"/>
    <col min="15618" max="15618" width="16" style="48" customWidth="1"/>
    <col min="15619" max="15619" width="15.7109375" style="48" customWidth="1"/>
    <col min="15620" max="15620" width="18" style="48" bestFit="1" customWidth="1"/>
    <col min="15621" max="15622" width="17.28515625" style="48" bestFit="1" customWidth="1"/>
    <col min="15623" max="15623" width="15.7109375" style="48" customWidth="1"/>
    <col min="15624" max="15624" width="19" style="48" bestFit="1" customWidth="1"/>
    <col min="15625" max="15626" width="15.7109375" style="48" customWidth="1"/>
    <col min="15627" max="15627" width="19.42578125" style="48" bestFit="1" customWidth="1"/>
    <col min="15628" max="15628" width="16.28515625" style="48" customWidth="1"/>
    <col min="15629" max="15630" width="15.7109375" style="48" customWidth="1"/>
    <col min="15631" max="15633" width="19" style="48" bestFit="1" customWidth="1"/>
    <col min="15634" max="15634" width="15.7109375" style="48" bestFit="1" customWidth="1"/>
    <col min="15635" max="15635" width="18" style="48" bestFit="1" customWidth="1"/>
    <col min="15636" max="15636" width="19" style="48" bestFit="1" customWidth="1"/>
    <col min="15637" max="15637" width="8.42578125" style="48" bestFit="1" customWidth="1"/>
    <col min="15638" max="15871" width="9.140625" style="48"/>
    <col min="15872" max="15872" width="7.5703125" style="48" bestFit="1" customWidth="1"/>
    <col min="15873" max="15873" width="8.7109375" style="48" bestFit="1" customWidth="1"/>
    <col min="15874" max="15874" width="16" style="48" customWidth="1"/>
    <col min="15875" max="15875" width="15.7109375" style="48" customWidth="1"/>
    <col min="15876" max="15876" width="18" style="48" bestFit="1" customWidth="1"/>
    <col min="15877" max="15878" width="17.28515625" style="48" bestFit="1" customWidth="1"/>
    <col min="15879" max="15879" width="15.7109375" style="48" customWidth="1"/>
    <col min="15880" max="15880" width="19" style="48" bestFit="1" customWidth="1"/>
    <col min="15881" max="15882" width="15.7109375" style="48" customWidth="1"/>
    <col min="15883" max="15883" width="19.42578125" style="48" bestFit="1" customWidth="1"/>
    <col min="15884" max="15884" width="16.28515625" style="48" customWidth="1"/>
    <col min="15885" max="15886" width="15.7109375" style="48" customWidth="1"/>
    <col min="15887" max="15889" width="19" style="48" bestFit="1" customWidth="1"/>
    <col min="15890" max="15890" width="15.7109375" style="48" bestFit="1" customWidth="1"/>
    <col min="15891" max="15891" width="18" style="48" bestFit="1" customWidth="1"/>
    <col min="15892" max="15892" width="19" style="48" bestFit="1" customWidth="1"/>
    <col min="15893" max="15893" width="8.42578125" style="48" bestFit="1" customWidth="1"/>
    <col min="15894" max="16127" width="9.140625" style="48"/>
    <col min="16128" max="16128" width="7.5703125" style="48" bestFit="1" customWidth="1"/>
    <col min="16129" max="16129" width="8.7109375" style="48" bestFit="1" customWidth="1"/>
    <col min="16130" max="16130" width="16" style="48" customWidth="1"/>
    <col min="16131" max="16131" width="15.7109375" style="48" customWidth="1"/>
    <col min="16132" max="16132" width="18" style="48" bestFit="1" customWidth="1"/>
    <col min="16133" max="16134" width="17.28515625" style="48" bestFit="1" customWidth="1"/>
    <col min="16135" max="16135" width="15.7109375" style="48" customWidth="1"/>
    <col min="16136" max="16136" width="19" style="48" bestFit="1" customWidth="1"/>
    <col min="16137" max="16138" width="15.7109375" style="48" customWidth="1"/>
    <col min="16139" max="16139" width="19.42578125" style="48" bestFit="1" customWidth="1"/>
    <col min="16140" max="16140" width="16.28515625" style="48" customWidth="1"/>
    <col min="16141" max="16142" width="15.7109375" style="48" customWidth="1"/>
    <col min="16143" max="16145" width="19" style="48" bestFit="1" customWidth="1"/>
    <col min="16146" max="16146" width="15.7109375" style="48" bestFit="1" customWidth="1"/>
    <col min="16147" max="16147" width="18" style="48" bestFit="1" customWidth="1"/>
    <col min="16148" max="16148" width="19" style="48" bestFit="1" customWidth="1"/>
    <col min="16149" max="16149" width="8.42578125" style="48" bestFit="1" customWidth="1"/>
    <col min="16150" max="16384" width="9.140625" style="48"/>
  </cols>
  <sheetData>
    <row r="1" spans="1:24" s="31" customFormat="1" ht="27" x14ac:dyDescent="0.4">
      <c r="A1" s="150" t="s">
        <v>89</v>
      </c>
      <c r="B1" s="150"/>
      <c r="C1" s="150"/>
      <c r="D1" s="150"/>
      <c r="E1" s="150"/>
      <c r="F1" s="150"/>
      <c r="G1" s="150"/>
      <c r="H1" s="150"/>
      <c r="I1" s="150"/>
      <c r="P1" s="30"/>
      <c r="Q1" s="30"/>
      <c r="R1" s="30"/>
    </row>
    <row r="2" spans="1:24" s="36" customFormat="1" x14ac:dyDescent="0.25">
      <c r="A2" s="32"/>
      <c r="B2" s="52"/>
      <c r="C2" s="151" t="s">
        <v>71</v>
      </c>
      <c r="D2" s="152"/>
      <c r="E2" s="151" t="s">
        <v>72</v>
      </c>
      <c r="F2" s="153"/>
      <c r="G2" s="153"/>
      <c r="H2" s="152"/>
      <c r="I2" s="151" t="s">
        <v>73</v>
      </c>
      <c r="J2" s="153"/>
      <c r="K2" s="153"/>
      <c r="L2" s="153"/>
      <c r="M2" s="153"/>
      <c r="N2" s="153"/>
      <c r="O2" s="152"/>
      <c r="P2" s="151" t="s">
        <v>74</v>
      </c>
      <c r="Q2" s="153"/>
      <c r="R2" s="153"/>
      <c r="S2" s="152"/>
      <c r="T2" s="34" t="s">
        <v>75</v>
      </c>
      <c r="U2" s="53" t="s">
        <v>39</v>
      </c>
      <c r="X2" s="44"/>
    </row>
    <row r="3" spans="1:24" s="44" customFormat="1" x14ac:dyDescent="0.25">
      <c r="A3" s="32"/>
      <c r="B3" s="46"/>
      <c r="C3" s="38" t="s">
        <v>39</v>
      </c>
      <c r="D3" s="39" t="s">
        <v>76</v>
      </c>
      <c r="E3" s="38" t="s">
        <v>39</v>
      </c>
      <c r="F3" s="40" t="s">
        <v>77</v>
      </c>
      <c r="G3" s="40" t="s">
        <v>78</v>
      </c>
      <c r="H3" s="39" t="s">
        <v>79</v>
      </c>
      <c r="I3" s="38" t="s">
        <v>39</v>
      </c>
      <c r="J3" s="40" t="s">
        <v>80</v>
      </c>
      <c r="K3" s="40" t="s">
        <v>81</v>
      </c>
      <c r="L3" s="40" t="s">
        <v>82</v>
      </c>
      <c r="M3" s="40" t="s">
        <v>83</v>
      </c>
      <c r="N3" s="40" t="s">
        <v>84</v>
      </c>
      <c r="O3" s="39" t="s">
        <v>85</v>
      </c>
      <c r="P3" s="38" t="s">
        <v>39</v>
      </c>
      <c r="Q3" s="40" t="s">
        <v>86</v>
      </c>
      <c r="R3" s="40" t="s">
        <v>87</v>
      </c>
      <c r="S3" s="41" t="s">
        <v>88</v>
      </c>
      <c r="T3" s="42"/>
      <c r="U3" s="43"/>
      <c r="X3" s="54"/>
    </row>
    <row r="4" spans="1:24" s="46" customFormat="1" x14ac:dyDescent="0.25">
      <c r="A4" s="45">
        <v>2013</v>
      </c>
      <c r="B4" s="46" t="s">
        <v>53</v>
      </c>
      <c r="C4" s="46">
        <v>673255.80870599998</v>
      </c>
      <c r="D4" s="46">
        <v>121780.95817499999</v>
      </c>
      <c r="E4" s="46">
        <v>913465.05294799991</v>
      </c>
      <c r="F4" s="46">
        <v>612661.14723400003</v>
      </c>
      <c r="G4" s="46">
        <v>44061.337742999996</v>
      </c>
      <c r="H4" s="46">
        <v>199916.27109200004</v>
      </c>
      <c r="I4" s="46">
        <v>2376232.1491289996</v>
      </c>
      <c r="J4" s="46">
        <v>233953.260935</v>
      </c>
      <c r="K4" s="46">
        <v>367066.36217199994</v>
      </c>
      <c r="L4" s="46">
        <v>377851.53768000001</v>
      </c>
      <c r="M4" s="46">
        <v>112252.09593000001</v>
      </c>
      <c r="N4" s="46">
        <v>184877.98236700002</v>
      </c>
      <c r="O4" s="46">
        <v>146135.83978200002</v>
      </c>
      <c r="P4" s="46">
        <v>2617973.9536649999</v>
      </c>
      <c r="Q4" s="46">
        <v>92245.05527099999</v>
      </c>
      <c r="R4" s="46">
        <v>0</v>
      </c>
      <c r="S4" s="46">
        <v>1475928.2584249999</v>
      </c>
      <c r="T4" s="46">
        <v>434887.74774700002</v>
      </c>
      <c r="U4" s="46">
        <v>7015814.7121949997</v>
      </c>
    </row>
    <row r="5" spans="1:24" s="46" customFormat="1" x14ac:dyDescent="0.25">
      <c r="A5" s="45">
        <v>2014</v>
      </c>
      <c r="B5" s="46" t="s">
        <v>53</v>
      </c>
      <c r="C5" s="46">
        <f>C12+C13+C14+C15</f>
        <v>522036.29532297002</v>
      </c>
      <c r="D5" s="46">
        <f t="shared" ref="D5:U5" si="0">D12+D13+D14+D15</f>
        <v>46077.03895799999</v>
      </c>
      <c r="E5" s="46">
        <f t="shared" si="0"/>
        <v>1049436.807934053</v>
      </c>
      <c r="F5" s="46">
        <f t="shared" si="0"/>
        <v>750880.80010440294</v>
      </c>
      <c r="G5" s="46">
        <f t="shared" si="0"/>
        <v>57639.587633999996</v>
      </c>
      <c r="H5" s="46">
        <f t="shared" si="0"/>
        <v>187676.68516600001</v>
      </c>
      <c r="I5" s="46">
        <f t="shared" si="0"/>
        <v>2693980.4202988809</v>
      </c>
      <c r="J5" s="46">
        <f t="shared" si="0"/>
        <v>282502.50732999999</v>
      </c>
      <c r="K5" s="46">
        <f t="shared" si="0"/>
        <v>289289.78610854503</v>
      </c>
      <c r="L5" s="46">
        <f t="shared" si="0"/>
        <v>450431.08426855702</v>
      </c>
      <c r="M5" s="46">
        <f t="shared" si="0"/>
        <v>163011.58962899999</v>
      </c>
      <c r="N5" s="46">
        <f t="shared" si="0"/>
        <v>184907.142148354</v>
      </c>
      <c r="O5" s="46">
        <f t="shared" si="0"/>
        <v>122093.34333720199</v>
      </c>
      <c r="P5" s="46">
        <f t="shared" si="0"/>
        <v>3022644.996259247</v>
      </c>
      <c r="Q5" s="46">
        <f t="shared" si="0"/>
        <v>126580.875879</v>
      </c>
      <c r="R5" s="46">
        <v>0</v>
      </c>
      <c r="S5" s="46">
        <f t="shared" si="0"/>
        <v>1616790.8593639999</v>
      </c>
      <c r="T5" s="46">
        <f t="shared" si="0"/>
        <v>86272.027327000003</v>
      </c>
      <c r="U5" s="46">
        <f t="shared" si="0"/>
        <v>7374370.5471421592</v>
      </c>
    </row>
    <row r="6" spans="1:24" s="46" customFormat="1" x14ac:dyDescent="0.25">
      <c r="A6" s="45">
        <v>2015</v>
      </c>
      <c r="B6" s="46" t="s">
        <v>53</v>
      </c>
      <c r="C6" s="46">
        <f>C16+C17+C18+C19</f>
        <v>420379.03754980006</v>
      </c>
      <c r="D6" s="46">
        <f>D16+D17+D18+D19</f>
        <v>213768.91769580002</v>
      </c>
      <c r="E6" s="46">
        <f>E16+E17+E18+E19</f>
        <v>871275.50928570004</v>
      </c>
      <c r="F6" s="46">
        <f t="shared" ref="F6:H6" si="1">F16+F17+F18+F19</f>
        <v>581996.21566670004</v>
      </c>
      <c r="G6" s="46">
        <f t="shared" si="1"/>
        <v>49725.559338999992</v>
      </c>
      <c r="H6" s="46">
        <f t="shared" si="1"/>
        <v>171462.10288799999</v>
      </c>
      <c r="I6" s="46">
        <f>I16+I17+I18+I19</f>
        <v>2501649.3912784499</v>
      </c>
      <c r="J6" s="46">
        <f t="shared" ref="J6:O6" si="2">J16+J17+J18+J19</f>
        <v>210360.60821600002</v>
      </c>
      <c r="K6" s="46">
        <f t="shared" si="2"/>
        <v>283759.16723490006</v>
      </c>
      <c r="L6" s="46">
        <f t="shared" si="2"/>
        <v>415404.76441960002</v>
      </c>
      <c r="M6" s="46">
        <f t="shared" si="2"/>
        <v>157457.31325129999</v>
      </c>
      <c r="N6" s="46">
        <f t="shared" si="2"/>
        <v>157187.85017739999</v>
      </c>
      <c r="O6" s="46">
        <f t="shared" si="2"/>
        <v>140074.168454</v>
      </c>
      <c r="P6" s="46">
        <f>P16+P17+P18+P19</f>
        <v>2833528.6742150998</v>
      </c>
      <c r="Q6" s="46">
        <f t="shared" ref="Q6:S6" si="3">Q16+Q17+Q18+Q19</f>
        <v>89740.093090999988</v>
      </c>
      <c r="R6" s="46">
        <f t="shared" si="3"/>
        <v>408572.15623199998</v>
      </c>
      <c r="S6" s="46">
        <f t="shared" si="3"/>
        <v>1567686.0562529999</v>
      </c>
      <c r="T6" s="46">
        <f>T16+T17+T18+T19</f>
        <v>71133.324035999991</v>
      </c>
      <c r="U6" s="46">
        <f>T6+P6+I6+E6+C6</f>
        <v>6697965.9363650503</v>
      </c>
    </row>
    <row r="7" spans="1:24" s="46" customFormat="1" x14ac:dyDescent="0.25">
      <c r="A7" s="45">
        <v>2016</v>
      </c>
      <c r="B7" s="46" t="s">
        <v>53</v>
      </c>
      <c r="C7" s="46">
        <f>C20+C21+C22+C23</f>
        <v>363848.95231422497</v>
      </c>
      <c r="D7" s="46">
        <f t="shared" ref="D7:U7" si="4">D20+D21+D22+D23</f>
        <v>101867.176216778</v>
      </c>
      <c r="E7" s="46">
        <f t="shared" si="4"/>
        <v>1076567.938209296</v>
      </c>
      <c r="F7" s="46">
        <f t="shared" si="4"/>
        <v>706158.18009025895</v>
      </c>
      <c r="G7" s="46">
        <f t="shared" si="4"/>
        <v>69307.024103254997</v>
      </c>
      <c r="H7" s="46">
        <f t="shared" si="4"/>
        <v>255929.572987552</v>
      </c>
      <c r="I7" s="46">
        <f t="shared" si="4"/>
        <v>4116662.7401495297</v>
      </c>
      <c r="J7" s="46">
        <f t="shared" si="4"/>
        <v>272097.96722434601</v>
      </c>
      <c r="K7" s="46">
        <f t="shared" si="4"/>
        <v>362873.86657060497</v>
      </c>
      <c r="L7" s="46">
        <f t="shared" si="4"/>
        <v>1027823.639825125</v>
      </c>
      <c r="M7" s="46">
        <f t="shared" si="4"/>
        <v>126529.44767145101</v>
      </c>
      <c r="N7" s="46">
        <f t="shared" si="4"/>
        <v>339771.719398933</v>
      </c>
      <c r="O7" s="46">
        <f t="shared" si="4"/>
        <v>148846.80552582801</v>
      </c>
      <c r="P7" s="46">
        <f t="shared" si="4"/>
        <v>3157275.335301063</v>
      </c>
      <c r="Q7" s="46">
        <f t="shared" si="4"/>
        <v>134382.84393416002</v>
      </c>
      <c r="R7" s="46">
        <f t="shared" si="4"/>
        <v>450833.79251339706</v>
      </c>
      <c r="S7" s="46">
        <f t="shared" si="4"/>
        <v>1734462.2735395168</v>
      </c>
      <c r="T7" s="46">
        <f t="shared" si="4"/>
        <v>103202.75803362</v>
      </c>
      <c r="U7" s="46">
        <f t="shared" si="4"/>
        <v>8817557.724007735</v>
      </c>
    </row>
    <row r="8" spans="1:24" s="46" customFormat="1" x14ac:dyDescent="0.25">
      <c r="A8" s="45">
        <v>2013</v>
      </c>
      <c r="B8" s="46" t="s">
        <v>54</v>
      </c>
      <c r="C8" s="46">
        <v>58712.547407999999</v>
      </c>
      <c r="D8" s="46">
        <v>5340.6893380000001</v>
      </c>
      <c r="E8" s="46">
        <v>127652.131891</v>
      </c>
      <c r="F8" s="46">
        <v>84279.822835999992</v>
      </c>
      <c r="G8" s="46">
        <v>6170.8973410000008</v>
      </c>
      <c r="H8" s="46">
        <v>27679.12501</v>
      </c>
      <c r="I8" s="46">
        <v>542356.99122199998</v>
      </c>
      <c r="J8" s="46">
        <v>46633.366301000002</v>
      </c>
      <c r="K8" s="46">
        <v>98867.527514999994</v>
      </c>
      <c r="L8" s="46">
        <v>80943.517086999986</v>
      </c>
      <c r="M8" s="46">
        <v>23152.083621000002</v>
      </c>
      <c r="N8" s="46">
        <v>55476.090429000003</v>
      </c>
      <c r="O8" s="46">
        <v>18482.545294</v>
      </c>
      <c r="P8" s="46">
        <v>519391.19070699997</v>
      </c>
      <c r="Q8" s="46">
        <v>17004.177982000001</v>
      </c>
      <c r="R8" s="46">
        <v>0</v>
      </c>
      <c r="S8" s="46">
        <v>335773.83171</v>
      </c>
      <c r="T8" s="46">
        <v>398631.20406800002</v>
      </c>
      <c r="U8" s="46">
        <v>1646744.0652959999</v>
      </c>
    </row>
    <row r="9" spans="1:24" s="46" customFormat="1" x14ac:dyDescent="0.25">
      <c r="A9" s="45"/>
      <c r="B9" s="46" t="s">
        <v>55</v>
      </c>
      <c r="C9" s="46">
        <v>119422.18070600001</v>
      </c>
      <c r="D9" s="46">
        <v>59724.768721</v>
      </c>
      <c r="E9" s="46">
        <v>211542.18093900001</v>
      </c>
      <c r="F9" s="46">
        <v>154660.087421</v>
      </c>
      <c r="G9" s="46">
        <v>8306.3098260000006</v>
      </c>
      <c r="H9" s="46">
        <v>31008.349905999999</v>
      </c>
      <c r="I9" s="46">
        <v>584631.24960600003</v>
      </c>
      <c r="J9" s="46">
        <v>56445.176675000002</v>
      </c>
      <c r="K9" s="46">
        <v>89199.204903999998</v>
      </c>
      <c r="L9" s="46">
        <v>100213.782653</v>
      </c>
      <c r="M9" s="46">
        <v>31970.022613000001</v>
      </c>
      <c r="N9" s="46">
        <v>35002.573152999998</v>
      </c>
      <c r="O9" s="46">
        <v>53560.839574999998</v>
      </c>
      <c r="P9" s="46">
        <v>672842.514723</v>
      </c>
      <c r="Q9" s="46">
        <v>16309.501375</v>
      </c>
      <c r="R9" s="46">
        <v>0</v>
      </c>
      <c r="S9" s="46">
        <v>387707.39332599996</v>
      </c>
      <c r="T9" s="46">
        <v>9799.7932989999535</v>
      </c>
      <c r="U9" s="46">
        <v>1598237.9192730002</v>
      </c>
    </row>
    <row r="10" spans="1:24" s="46" customFormat="1" x14ac:dyDescent="0.25">
      <c r="A10" s="45"/>
      <c r="B10" s="46" t="s">
        <v>56</v>
      </c>
      <c r="C10" s="46">
        <v>392286.76865500002</v>
      </c>
      <c r="D10" s="46">
        <v>8709.4205189999993</v>
      </c>
      <c r="E10" s="46">
        <v>306982.67111900001</v>
      </c>
      <c r="F10" s="46">
        <v>188649.23362700001</v>
      </c>
      <c r="G10" s="46">
        <v>15675.056275999999</v>
      </c>
      <c r="H10" s="46">
        <v>91125.677790000002</v>
      </c>
      <c r="I10" s="46">
        <v>694644.62832599995</v>
      </c>
      <c r="J10" s="46">
        <v>70266.175682000001</v>
      </c>
      <c r="K10" s="46">
        <v>120827.769845</v>
      </c>
      <c r="L10" s="46">
        <v>100976.24462899999</v>
      </c>
      <c r="M10" s="46">
        <v>27376.095959999999</v>
      </c>
      <c r="N10" s="46">
        <v>39858.896659999999</v>
      </c>
      <c r="O10" s="46">
        <v>54163.305283000002</v>
      </c>
      <c r="P10" s="46">
        <v>678823.65512300003</v>
      </c>
      <c r="Q10" s="46">
        <v>31072.133269000002</v>
      </c>
      <c r="R10" s="46">
        <v>0</v>
      </c>
      <c r="S10" s="46">
        <v>378325.13860900002</v>
      </c>
      <c r="T10" s="46">
        <v>12031.860524000018</v>
      </c>
      <c r="U10" s="46">
        <v>2084769.583747</v>
      </c>
    </row>
    <row r="11" spans="1:24" s="46" customFormat="1" x14ac:dyDescent="0.25">
      <c r="A11" s="45"/>
      <c r="B11" s="46" t="s">
        <v>57</v>
      </c>
      <c r="C11" s="46">
        <v>102834.31193699999</v>
      </c>
      <c r="D11" s="46">
        <v>48006.079596999996</v>
      </c>
      <c r="E11" s="46">
        <v>267288.06899900001</v>
      </c>
      <c r="F11" s="46">
        <v>185072.00335000001</v>
      </c>
      <c r="G11" s="46">
        <v>13909.0743</v>
      </c>
      <c r="H11" s="46">
        <v>50103.118386000002</v>
      </c>
      <c r="I11" s="46">
        <v>554599.27997499995</v>
      </c>
      <c r="J11" s="46">
        <v>60608.542277</v>
      </c>
      <c r="K11" s="46">
        <v>58171.859907999999</v>
      </c>
      <c r="L11" s="46">
        <v>95717.993310999998</v>
      </c>
      <c r="M11" s="46">
        <v>29753.893735999998</v>
      </c>
      <c r="N11" s="46">
        <v>54540.422124999997</v>
      </c>
      <c r="O11" s="46">
        <v>19929.14963</v>
      </c>
      <c r="P11" s="46">
        <v>746916.59311200003</v>
      </c>
      <c r="Q11" s="46">
        <v>27859.242644999998</v>
      </c>
      <c r="R11" s="46">
        <v>0</v>
      </c>
      <c r="S11" s="46">
        <v>374121.89478000003</v>
      </c>
      <c r="T11" s="46">
        <v>14424.889855999998</v>
      </c>
      <c r="U11" s="46">
        <v>1686063.1438789996</v>
      </c>
    </row>
    <row r="12" spans="1:24" s="46" customFormat="1" x14ac:dyDescent="0.25">
      <c r="A12" s="45">
        <v>2014</v>
      </c>
      <c r="B12" s="46" t="s">
        <v>54</v>
      </c>
      <c r="C12" s="46">
        <v>65098.738145630006</v>
      </c>
      <c r="D12" s="46">
        <v>8438.8287879999989</v>
      </c>
      <c r="E12" s="46">
        <v>227634.21448930999</v>
      </c>
      <c r="F12" s="46">
        <v>164743.00468531001</v>
      </c>
      <c r="G12" s="46">
        <v>11289.708936999999</v>
      </c>
      <c r="H12" s="46">
        <v>42107.973072000001</v>
      </c>
      <c r="I12" s="46">
        <v>563086.92239682004</v>
      </c>
      <c r="J12" s="46">
        <v>64501.508113000004</v>
      </c>
      <c r="K12" s="46">
        <v>70070.481998510004</v>
      </c>
      <c r="L12" s="46">
        <v>76363.941258609993</v>
      </c>
      <c r="M12" s="46">
        <v>34113.095318</v>
      </c>
      <c r="N12" s="46">
        <v>36427.601710810006</v>
      </c>
      <c r="O12" s="46">
        <v>26857.9251917</v>
      </c>
      <c r="P12" s="46">
        <v>670362.72059781</v>
      </c>
      <c r="Q12" s="46">
        <v>24019.612323000001</v>
      </c>
      <c r="R12" s="46">
        <v>0</v>
      </c>
      <c r="S12" s="46">
        <v>368108.35226900002</v>
      </c>
      <c r="T12" s="46">
        <v>19261.969438</v>
      </c>
      <c r="U12" s="46">
        <v>1545444.5650675702</v>
      </c>
    </row>
    <row r="13" spans="1:24" s="46" customFormat="1" x14ac:dyDescent="0.25">
      <c r="A13" s="45"/>
      <c r="B13" s="46" t="s">
        <v>55</v>
      </c>
      <c r="C13" s="46">
        <v>78111.135777000003</v>
      </c>
      <c r="D13" s="46">
        <v>12246.374823</v>
      </c>
      <c r="E13" s="46">
        <v>316136.27693124302</v>
      </c>
      <c r="F13" s="46">
        <v>235611.539298583</v>
      </c>
      <c r="G13" s="46">
        <v>13955.380693999999</v>
      </c>
      <c r="H13" s="46">
        <v>38381.515308000002</v>
      </c>
      <c r="I13" s="46">
        <v>758054.485292061</v>
      </c>
      <c r="J13" s="46">
        <v>76821.796174999996</v>
      </c>
      <c r="K13" s="46">
        <v>77489.478764034997</v>
      </c>
      <c r="L13" s="46">
        <v>138687.378787597</v>
      </c>
      <c r="M13" s="46">
        <v>30623.749109</v>
      </c>
      <c r="N13" s="46">
        <v>63692.380907113999</v>
      </c>
      <c r="O13" s="46">
        <v>39007.000076101998</v>
      </c>
      <c r="P13" s="46">
        <v>796061.94033543707</v>
      </c>
      <c r="Q13" s="46">
        <v>26750.747499999998</v>
      </c>
      <c r="R13" s="46">
        <v>0</v>
      </c>
      <c r="S13" s="46">
        <v>426075.51689999999</v>
      </c>
      <c r="T13" s="46">
        <v>28873.969818999998</v>
      </c>
      <c r="U13" s="46">
        <f>U39+U40+U41</f>
        <v>1977237.8081547492</v>
      </c>
    </row>
    <row r="14" spans="1:24" s="46" customFormat="1" x14ac:dyDescent="0.25">
      <c r="A14" s="45"/>
      <c r="B14" s="46" t="s">
        <v>56</v>
      </c>
      <c r="C14" s="46">
        <v>317460.44914534001</v>
      </c>
      <c r="D14" s="46">
        <v>15223.612288</v>
      </c>
      <c r="E14" s="46">
        <v>248766.19292</v>
      </c>
      <c r="F14" s="46">
        <v>183259.24524401</v>
      </c>
      <c r="G14" s="46">
        <v>11312.384967999998</v>
      </c>
      <c r="H14" s="46">
        <v>54102.761890000009</v>
      </c>
      <c r="I14" s="46">
        <v>474876.71496999997</v>
      </c>
      <c r="J14" s="46">
        <v>65251.687952</v>
      </c>
      <c r="K14" s="46">
        <v>73763.699160999997</v>
      </c>
      <c r="L14" s="46">
        <v>94134.103497350006</v>
      </c>
      <c r="M14" s="46">
        <v>33432.796784999999</v>
      </c>
      <c r="N14" s="46">
        <v>38164.451003430004</v>
      </c>
      <c r="O14" s="46">
        <v>33483.527475399998</v>
      </c>
      <c r="P14" s="46">
        <v>761568.15689500002</v>
      </c>
      <c r="Q14" s="46">
        <v>31233.201949999999</v>
      </c>
      <c r="R14" s="46">
        <v>0</v>
      </c>
      <c r="S14" s="46">
        <v>429084.98674099997</v>
      </c>
      <c r="T14" s="46">
        <v>17984.427390000001</v>
      </c>
      <c r="U14" s="46">
        <v>1820655.9413203401</v>
      </c>
    </row>
    <row r="15" spans="1:24" s="46" customFormat="1" x14ac:dyDescent="0.25">
      <c r="A15" s="45"/>
      <c r="B15" s="46" t="s">
        <v>57</v>
      </c>
      <c r="C15" s="46">
        <f>C45+C46+C47</f>
        <v>61365.972255000001</v>
      </c>
      <c r="D15" s="46">
        <f>D45+D46+D47</f>
        <v>10168.223059</v>
      </c>
      <c r="E15" s="46">
        <f>E45+E46+E47</f>
        <v>256900.12359349997</v>
      </c>
      <c r="F15" s="46">
        <f>F45+F46+F47</f>
        <v>167267.01087649999</v>
      </c>
      <c r="G15" s="46">
        <f t="shared" ref="G15:H15" si="5">G45+G46+G47</f>
        <v>21082.113034999998</v>
      </c>
      <c r="H15" s="46">
        <f t="shared" si="5"/>
        <v>53084.434895999999</v>
      </c>
      <c r="I15" s="46">
        <f>I45+I46+I47</f>
        <v>897962.29764</v>
      </c>
      <c r="J15" s="46">
        <f>J45+J46+J47</f>
        <v>75927.515090000001</v>
      </c>
      <c r="K15" s="46">
        <f t="shared" ref="K15:O15" si="6">K45+K46+K47</f>
        <v>67966.126185000001</v>
      </c>
      <c r="L15" s="46">
        <f t="shared" si="6"/>
        <v>141245.66072500002</v>
      </c>
      <c r="M15" s="46">
        <f t="shared" si="6"/>
        <v>64841.948417</v>
      </c>
      <c r="N15" s="46">
        <f t="shared" si="6"/>
        <v>46622.708527000003</v>
      </c>
      <c r="O15" s="46">
        <f t="shared" si="6"/>
        <v>22744.890594</v>
      </c>
      <c r="P15" s="46">
        <f>P45+P46+P47</f>
        <v>794652.17843099986</v>
      </c>
      <c r="Q15" s="46">
        <f>Q45+Q46+Q47</f>
        <v>44577.314105999998</v>
      </c>
      <c r="R15" s="46">
        <v>0</v>
      </c>
      <c r="S15" s="46">
        <f>S45+S46+S47</f>
        <v>393522.00345399999</v>
      </c>
      <c r="T15" s="46">
        <f>T45+T46+T47</f>
        <v>20151.660680000001</v>
      </c>
      <c r="U15" s="46">
        <f>T15+P15+I15+E15+C15</f>
        <v>2031032.2325994996</v>
      </c>
    </row>
    <row r="16" spans="1:24" s="46" customFormat="1" x14ac:dyDescent="0.25">
      <c r="A16" s="45">
        <v>2015</v>
      </c>
      <c r="B16" s="46" t="s">
        <v>54</v>
      </c>
      <c r="C16" s="46">
        <f>C48+C49+C50</f>
        <v>108370.85786800001</v>
      </c>
      <c r="D16" s="46">
        <f t="shared" ref="D16:T16" si="7">D48+D49+D50</f>
        <v>55745.990049</v>
      </c>
      <c r="E16" s="46">
        <f t="shared" si="7"/>
        <v>206115.89582400001</v>
      </c>
      <c r="F16" s="46">
        <f t="shared" si="7"/>
        <v>136808.55417999998</v>
      </c>
      <c r="G16" s="46">
        <f t="shared" si="7"/>
        <v>11859.295731</v>
      </c>
      <c r="H16" s="46">
        <f t="shared" si="7"/>
        <v>42522.837949000001</v>
      </c>
      <c r="I16" s="46">
        <f t="shared" si="7"/>
        <v>662831.90920400003</v>
      </c>
      <c r="J16" s="46">
        <f t="shared" si="7"/>
        <v>54664.806325999998</v>
      </c>
      <c r="K16" s="46">
        <f t="shared" si="7"/>
        <v>75248.386345999999</v>
      </c>
      <c r="L16" s="46">
        <f t="shared" si="7"/>
        <v>124056.66013</v>
      </c>
      <c r="M16" s="46">
        <f t="shared" si="7"/>
        <v>69076.015459999995</v>
      </c>
      <c r="N16" s="46">
        <f t="shared" si="7"/>
        <v>37941.694468000002</v>
      </c>
      <c r="O16" s="46">
        <f t="shared" si="7"/>
        <v>41314.706663000004</v>
      </c>
      <c r="P16" s="46">
        <f t="shared" si="7"/>
        <v>729286.26851199998</v>
      </c>
      <c r="Q16" s="46">
        <f t="shared" si="7"/>
        <v>28883.469580999998</v>
      </c>
      <c r="R16" s="46">
        <f>R48+R49+R50</f>
        <v>96605.336360000001</v>
      </c>
      <c r="S16" s="46">
        <f t="shared" si="7"/>
        <v>387508.21397699998</v>
      </c>
      <c r="T16" s="46">
        <f t="shared" si="7"/>
        <v>21072.769316000002</v>
      </c>
      <c r="U16" s="46">
        <f>C16+E16+I16+P16+T16</f>
        <v>1727677.7007240001</v>
      </c>
    </row>
    <row r="17" spans="1:22" s="46" customFormat="1" x14ac:dyDescent="0.25">
      <c r="A17" s="45"/>
      <c r="B17" s="46" t="s">
        <v>55</v>
      </c>
      <c r="C17" s="46">
        <f>C51+C52+C53</f>
        <v>107190.940447</v>
      </c>
      <c r="D17" s="46">
        <f t="shared" ref="D17:T17" si="8">D51+D52+D53</f>
        <v>45906.695533999999</v>
      </c>
      <c r="E17" s="46">
        <f t="shared" si="8"/>
        <v>212726.38853300002</v>
      </c>
      <c r="F17" s="46">
        <f>F51+F52+F53</f>
        <v>146967.59218400001</v>
      </c>
      <c r="G17" s="46">
        <f t="shared" si="8"/>
        <v>12470.211483999999</v>
      </c>
      <c r="H17" s="46">
        <f t="shared" si="8"/>
        <v>40519.520676</v>
      </c>
      <c r="I17" s="46">
        <f t="shared" si="8"/>
        <v>704600.30898690003</v>
      </c>
      <c r="J17" s="46">
        <f t="shared" si="8"/>
        <v>52386.022729000004</v>
      </c>
      <c r="K17" s="46">
        <f t="shared" si="8"/>
        <v>78264.028535999998</v>
      </c>
      <c r="L17" s="46">
        <f t="shared" si="8"/>
        <v>109390.459178</v>
      </c>
      <c r="M17" s="46">
        <f t="shared" si="8"/>
        <v>31102.64601</v>
      </c>
      <c r="N17" s="46">
        <f t="shared" si="8"/>
        <v>41104.536070000002</v>
      </c>
      <c r="O17" s="46">
        <f t="shared" si="8"/>
        <v>62980.756030999997</v>
      </c>
      <c r="P17" s="46">
        <f t="shared" si="8"/>
        <v>663874.03383299999</v>
      </c>
      <c r="Q17" s="46">
        <f t="shared" si="8"/>
        <v>18736.990524000001</v>
      </c>
      <c r="R17" s="46">
        <f>R51+R52+R53</f>
        <v>115246.4559</v>
      </c>
      <c r="S17" s="46">
        <f t="shared" si="8"/>
        <v>336241.164995</v>
      </c>
      <c r="T17" s="46">
        <f t="shared" si="8"/>
        <v>17284.147867</v>
      </c>
      <c r="U17" s="46">
        <f>C17+E17+I17+P17+T17</f>
        <v>1705675.8196669</v>
      </c>
    </row>
    <row r="18" spans="1:22" s="46" customFormat="1" x14ac:dyDescent="0.25">
      <c r="A18" s="45"/>
      <c r="B18" s="46" t="s">
        <v>56</v>
      </c>
      <c r="C18" s="46">
        <f>C54+C55+C56</f>
        <v>65413.479196</v>
      </c>
      <c r="D18" s="46">
        <f t="shared" ref="D18:U18" si="9">D54+D55+D56</f>
        <v>16308.313221</v>
      </c>
      <c r="E18" s="46">
        <f t="shared" si="9"/>
        <v>241306.42413599999</v>
      </c>
      <c r="F18" s="46">
        <f t="shared" si="9"/>
        <v>160603.19797000001</v>
      </c>
      <c r="G18" s="46">
        <f t="shared" si="9"/>
        <v>11958.55357</v>
      </c>
      <c r="H18" s="46">
        <f t="shared" si="9"/>
        <v>39514.429396</v>
      </c>
      <c r="I18" s="46">
        <f t="shared" si="9"/>
        <v>596433.58937499998</v>
      </c>
      <c r="J18" s="46">
        <f t="shared" si="9"/>
        <v>55043.285103000002</v>
      </c>
      <c r="K18" s="46">
        <f t="shared" si="9"/>
        <v>54230.991601000002</v>
      </c>
      <c r="L18" s="46">
        <f t="shared" si="9"/>
        <v>101819.96468999999</v>
      </c>
      <c r="M18" s="46">
        <f t="shared" si="9"/>
        <v>27293.618093000001</v>
      </c>
      <c r="N18" s="46">
        <f t="shared" si="9"/>
        <v>30547.14057</v>
      </c>
      <c r="O18" s="46">
        <f t="shared" si="9"/>
        <v>15692.387048000001</v>
      </c>
      <c r="P18" s="46">
        <f t="shared" si="9"/>
        <v>764493.55645700009</v>
      </c>
      <c r="Q18" s="46">
        <f t="shared" si="9"/>
        <v>16565.892141</v>
      </c>
      <c r="R18" s="46">
        <f>R54+R55+R56</f>
        <v>97415.808137999993</v>
      </c>
      <c r="S18" s="46">
        <f t="shared" si="9"/>
        <v>459398.19755699998</v>
      </c>
      <c r="T18" s="46">
        <f t="shared" si="9"/>
        <v>20579.865819999999</v>
      </c>
      <c r="U18" s="46">
        <f t="shared" si="9"/>
        <v>1688226.9149839999</v>
      </c>
    </row>
    <row r="19" spans="1:22" s="46" customFormat="1" x14ac:dyDescent="0.25">
      <c r="A19" s="45"/>
      <c r="B19" s="46" t="s">
        <v>57</v>
      </c>
      <c r="C19" s="46">
        <f>C57+C58+C59</f>
        <v>139403.76003880001</v>
      </c>
      <c r="D19" s="46">
        <f>D57+D58+D59</f>
        <v>95807.918891800015</v>
      </c>
      <c r="E19" s="46">
        <f>E57+E58+E59</f>
        <v>211126.80079269997</v>
      </c>
      <c r="F19" s="46">
        <f t="shared" ref="F19:H19" si="10">F57+F58+F59</f>
        <v>137616.87133270002</v>
      </c>
      <c r="G19" s="46">
        <f t="shared" si="10"/>
        <v>13437.498553999998</v>
      </c>
      <c r="H19" s="46">
        <f t="shared" si="10"/>
        <v>48905.314867000001</v>
      </c>
      <c r="I19" s="46">
        <f>I57+I58+I59</f>
        <v>537783.58371255</v>
      </c>
      <c r="J19" s="46">
        <f t="shared" ref="J19:O19" si="11">J57+J58+J59</f>
        <v>48266.494057999997</v>
      </c>
      <c r="K19" s="46">
        <f t="shared" si="11"/>
        <v>76015.760751900001</v>
      </c>
      <c r="L19" s="46">
        <f t="shared" si="11"/>
        <v>80137.680421600002</v>
      </c>
      <c r="M19" s="46">
        <f t="shared" si="11"/>
        <v>29985.033688299998</v>
      </c>
      <c r="N19" s="46">
        <f t="shared" si="11"/>
        <v>47594.479069399997</v>
      </c>
      <c r="O19" s="46">
        <f t="shared" si="11"/>
        <v>20086.318712</v>
      </c>
      <c r="P19" s="46">
        <f>P57+P58+P59</f>
        <v>675874.81541309995</v>
      </c>
      <c r="Q19" s="46">
        <f t="shared" ref="Q19:S19" si="12">Q57+Q58+Q59</f>
        <v>25553.740845</v>
      </c>
      <c r="R19" s="46">
        <f t="shared" si="12"/>
        <v>99304.555833999999</v>
      </c>
      <c r="S19" s="46">
        <f t="shared" si="12"/>
        <v>384538.47972400003</v>
      </c>
      <c r="T19" s="46">
        <f>T57+T58+T59</f>
        <v>12196.541033</v>
      </c>
      <c r="U19" s="46">
        <f>U57+U58+U59</f>
        <v>1576385.50099015</v>
      </c>
    </row>
    <row r="20" spans="1:22" s="46" customFormat="1" x14ac:dyDescent="0.25">
      <c r="A20" s="45">
        <v>2016</v>
      </c>
      <c r="B20" s="46" t="s">
        <v>54</v>
      </c>
      <c r="C20" s="46">
        <f>C60+C61+C62</f>
        <v>101086.943881218</v>
      </c>
      <c r="D20" s="46">
        <f t="shared" ref="D20:U20" si="13">D60+D61+D62</f>
        <v>54447.183130155994</v>
      </c>
      <c r="E20" s="46">
        <f t="shared" si="13"/>
        <v>213783.95064964599</v>
      </c>
      <c r="F20" s="46">
        <f t="shared" si="13"/>
        <v>135969.59281071497</v>
      </c>
      <c r="G20" s="46">
        <f t="shared" si="13"/>
        <v>14516.14812306</v>
      </c>
      <c r="H20" s="46">
        <f t="shared" si="13"/>
        <v>52117.7664382</v>
      </c>
      <c r="I20" s="46">
        <f t="shared" si="13"/>
        <v>707906.32702987501</v>
      </c>
      <c r="J20" s="46">
        <f t="shared" si="13"/>
        <v>45367.988627019004</v>
      </c>
      <c r="K20" s="46">
        <f t="shared" si="13"/>
        <v>75264.861338919989</v>
      </c>
      <c r="L20" s="46">
        <f t="shared" si="13"/>
        <v>108997.66256727499</v>
      </c>
      <c r="M20" s="46">
        <f t="shared" si="13"/>
        <v>31441.474335329003</v>
      </c>
      <c r="N20" s="46">
        <f t="shared" si="13"/>
        <v>82918.854390572</v>
      </c>
      <c r="O20" s="46">
        <f t="shared" si="13"/>
        <v>29647.088477259997</v>
      </c>
      <c r="P20" s="46">
        <f t="shared" si="13"/>
        <v>644134.88474036206</v>
      </c>
      <c r="Q20" s="46">
        <f t="shared" si="13"/>
        <v>16903.075678590001</v>
      </c>
      <c r="R20" s="46">
        <f t="shared" si="13"/>
        <v>90525.016750665003</v>
      </c>
      <c r="S20" s="46">
        <f t="shared" si="13"/>
        <v>355167.50059228495</v>
      </c>
      <c r="T20" s="46">
        <f t="shared" si="13"/>
        <v>24289.290922040003</v>
      </c>
      <c r="U20" s="46">
        <f t="shared" si="13"/>
        <v>1691201.397223141</v>
      </c>
      <c r="V20" s="12"/>
    </row>
    <row r="21" spans="1:22" s="46" customFormat="1" x14ac:dyDescent="0.25">
      <c r="A21" s="45"/>
      <c r="B21" s="46" t="s">
        <v>55</v>
      </c>
      <c r="C21" s="46">
        <f>C63+C64+C65</f>
        <v>92264.096173215003</v>
      </c>
      <c r="D21" s="46">
        <f t="shared" ref="D21:U21" si="14">D63+D64+D65</f>
        <v>23824.051629922</v>
      </c>
      <c r="E21" s="46">
        <f t="shared" si="14"/>
        <v>255451.04924118298</v>
      </c>
      <c r="F21" s="46">
        <f t="shared" si="14"/>
        <v>199063.30271240699</v>
      </c>
      <c r="G21" s="46">
        <f t="shared" si="14"/>
        <v>16443.373461895</v>
      </c>
      <c r="H21" s="46">
        <f t="shared" si="14"/>
        <v>35326.751583051999</v>
      </c>
      <c r="I21" s="46">
        <f t="shared" si="14"/>
        <v>1089380.761769203</v>
      </c>
      <c r="J21" s="46">
        <f t="shared" si="14"/>
        <v>73612.085780274996</v>
      </c>
      <c r="K21" s="46">
        <f t="shared" si="14"/>
        <v>123026.028033236</v>
      </c>
      <c r="L21" s="46">
        <f t="shared" si="14"/>
        <v>383410.42072500999</v>
      </c>
      <c r="M21" s="46">
        <f t="shared" si="14"/>
        <v>27596.447089223999</v>
      </c>
      <c r="N21" s="46">
        <f t="shared" si="14"/>
        <v>90469.035423934998</v>
      </c>
      <c r="O21" s="46">
        <f t="shared" si="14"/>
        <v>40962.437434059997</v>
      </c>
      <c r="P21" s="46">
        <f t="shared" si="14"/>
        <v>895430.91934637912</v>
      </c>
      <c r="Q21" s="46">
        <f t="shared" si="14"/>
        <v>60652.220891130004</v>
      </c>
      <c r="R21" s="46">
        <f t="shared" si="14"/>
        <v>125127.68739918401</v>
      </c>
      <c r="S21" s="46">
        <f t="shared" si="14"/>
        <v>496514.20496218401</v>
      </c>
      <c r="T21" s="46">
        <f t="shared" si="14"/>
        <v>27637.06208974</v>
      </c>
      <c r="U21" s="46">
        <f t="shared" si="14"/>
        <v>2360163.88861972</v>
      </c>
      <c r="V21" s="12"/>
    </row>
    <row r="22" spans="1:22" s="46" customFormat="1" x14ac:dyDescent="0.25">
      <c r="A22" s="45"/>
      <c r="B22" s="46" t="s">
        <v>56</v>
      </c>
      <c r="C22" s="46">
        <f>C66+C67+C68</f>
        <v>87847.572102323989</v>
      </c>
      <c r="D22" s="46">
        <f t="shared" ref="D22:U22" si="15">D66+D67+D68</f>
        <v>8518.7043870000016</v>
      </c>
      <c r="E22" s="46">
        <f t="shared" si="15"/>
        <v>294530.52858931798</v>
      </c>
      <c r="F22" s="46">
        <f t="shared" si="15"/>
        <v>165476.75480428801</v>
      </c>
      <c r="G22" s="46">
        <f t="shared" si="15"/>
        <v>20098.227655999999</v>
      </c>
      <c r="H22" s="46">
        <f t="shared" si="15"/>
        <v>90460.100470300007</v>
      </c>
      <c r="I22" s="46">
        <f t="shared" si="15"/>
        <v>1191490.316054645</v>
      </c>
      <c r="J22" s="46">
        <f t="shared" si="15"/>
        <v>74483.517495264008</v>
      </c>
      <c r="K22" s="46">
        <f t="shared" si="15"/>
        <v>62935.611538942001</v>
      </c>
      <c r="L22" s="46">
        <f t="shared" si="15"/>
        <v>305381.65136435698</v>
      </c>
      <c r="M22" s="46">
        <f t="shared" si="15"/>
        <v>36798.057610520002</v>
      </c>
      <c r="N22" s="46">
        <f t="shared" si="15"/>
        <v>91292.636847471993</v>
      </c>
      <c r="O22" s="46">
        <f t="shared" si="15"/>
        <v>45559.389139108003</v>
      </c>
      <c r="P22" s="46">
        <f t="shared" si="15"/>
        <v>855776.27054093301</v>
      </c>
      <c r="Q22" s="46">
        <f t="shared" si="15"/>
        <v>25970.048761589998</v>
      </c>
      <c r="R22" s="46">
        <f t="shared" si="15"/>
        <v>121290.10039606001</v>
      </c>
      <c r="S22" s="46">
        <f t="shared" si="15"/>
        <v>478650.35748571402</v>
      </c>
      <c r="T22" s="46">
        <f t="shared" si="15"/>
        <v>28911.269731370001</v>
      </c>
      <c r="U22" s="46">
        <f t="shared" si="15"/>
        <v>2458555.9570185901</v>
      </c>
      <c r="V22" s="12"/>
    </row>
    <row r="23" spans="1:22" s="46" customFormat="1" x14ac:dyDescent="0.25">
      <c r="A23" s="45"/>
      <c r="B23" s="46" t="s">
        <v>57</v>
      </c>
      <c r="C23" s="46">
        <f>C69+C70+C71</f>
        <v>82650.340157468003</v>
      </c>
      <c r="D23" s="46">
        <f t="shared" ref="D23:U23" si="16">D69+D70+D71</f>
        <v>15077.237069700001</v>
      </c>
      <c r="E23" s="46">
        <f t="shared" si="16"/>
        <v>312802.40972914896</v>
      </c>
      <c r="F23" s="46">
        <f t="shared" si="16"/>
        <v>205648.52976284898</v>
      </c>
      <c r="G23" s="46">
        <f t="shared" si="16"/>
        <v>18249.274862299997</v>
      </c>
      <c r="H23" s="46">
        <f t="shared" si="16"/>
        <v>78024.954495999991</v>
      </c>
      <c r="I23" s="46">
        <f t="shared" si="16"/>
        <v>1127885.3352958069</v>
      </c>
      <c r="J23" s="46">
        <f t="shared" si="16"/>
        <v>78634.375321788</v>
      </c>
      <c r="K23" s="46">
        <f t="shared" si="16"/>
        <v>101647.36565950699</v>
      </c>
      <c r="L23" s="46">
        <f t="shared" si="16"/>
        <v>230033.90516848298</v>
      </c>
      <c r="M23" s="46">
        <f t="shared" si="16"/>
        <v>30693.468636378002</v>
      </c>
      <c r="N23" s="46">
        <f t="shared" si="16"/>
        <v>75091.192736953992</v>
      </c>
      <c r="O23" s="46">
        <f t="shared" si="16"/>
        <v>32677.890475399996</v>
      </c>
      <c r="P23" s="46">
        <f t="shared" si="16"/>
        <v>761933.26067338896</v>
      </c>
      <c r="Q23" s="46">
        <f t="shared" si="16"/>
        <v>30857.498602850006</v>
      </c>
      <c r="R23" s="46">
        <f t="shared" si="16"/>
        <v>113890.98796748801</v>
      </c>
      <c r="S23" s="46">
        <f t="shared" si="16"/>
        <v>404130.21049933392</v>
      </c>
      <c r="T23" s="46">
        <f t="shared" si="16"/>
        <v>22365.135290470003</v>
      </c>
      <c r="U23" s="46">
        <f t="shared" si="16"/>
        <v>2307636.481146283</v>
      </c>
      <c r="V23" s="12"/>
    </row>
    <row r="24" spans="1:22" s="46" customFormat="1" x14ac:dyDescent="0.25">
      <c r="A24" s="45">
        <v>2013</v>
      </c>
      <c r="B24" s="46" t="s">
        <v>58</v>
      </c>
      <c r="C24" s="46">
        <v>22418.017121000001</v>
      </c>
      <c r="D24" s="46">
        <v>3718.8271319999999</v>
      </c>
      <c r="E24" s="46">
        <v>67662.856912000003</v>
      </c>
      <c r="F24" s="46">
        <v>39906.869280999999</v>
      </c>
      <c r="G24" s="46">
        <v>5346.5607470000004</v>
      </c>
      <c r="H24" s="46">
        <v>17657.564275000001</v>
      </c>
      <c r="I24" s="46">
        <v>221456.73356399999</v>
      </c>
      <c r="J24" s="46">
        <v>14551.962599</v>
      </c>
      <c r="K24" s="46">
        <v>14830.556279</v>
      </c>
      <c r="L24" s="46">
        <v>40051.631157999997</v>
      </c>
      <c r="M24" s="46">
        <v>8873.5907360000001</v>
      </c>
      <c r="N24" s="46">
        <v>26604.207157000001</v>
      </c>
      <c r="O24" s="46">
        <v>5099.0207959999998</v>
      </c>
      <c r="P24" s="46">
        <v>177514.495712</v>
      </c>
      <c r="Q24" s="46">
        <v>7583.1633750000001</v>
      </c>
      <c r="R24" s="46">
        <v>0</v>
      </c>
      <c r="S24" s="46">
        <v>99096.53052</v>
      </c>
      <c r="T24" s="46">
        <v>109662.88986900001</v>
      </c>
      <c r="U24" s="46">
        <v>598714.99317799998</v>
      </c>
    </row>
    <row r="25" spans="1:22" s="46" customFormat="1" x14ac:dyDescent="0.25">
      <c r="A25" s="45"/>
      <c r="B25" s="46" t="s">
        <v>59</v>
      </c>
      <c r="C25" s="46">
        <v>22985.089833999999</v>
      </c>
      <c r="D25" s="46">
        <v>1161.2356010000001</v>
      </c>
      <c r="E25" s="46">
        <v>43550.201377999998</v>
      </c>
      <c r="F25" s="46">
        <v>30003.146199999999</v>
      </c>
      <c r="G25" s="46">
        <v>285.93183399999998</v>
      </c>
      <c r="H25" s="46">
        <v>9560.4766259999997</v>
      </c>
      <c r="I25" s="46">
        <v>261631.751617</v>
      </c>
      <c r="J25" s="46">
        <v>22127.383493000001</v>
      </c>
      <c r="K25" s="46">
        <v>72921.508369999996</v>
      </c>
      <c r="L25" s="46">
        <v>36793.121291000003</v>
      </c>
      <c r="M25" s="46">
        <v>9829.1016920000002</v>
      </c>
      <c r="N25" s="46">
        <v>23949.713859</v>
      </c>
      <c r="O25" s="46">
        <v>9839.0696040000003</v>
      </c>
      <c r="P25" s="46">
        <v>126038.02370999999</v>
      </c>
      <c r="Q25" s="46">
        <v>5201.9923989999998</v>
      </c>
      <c r="R25" s="46">
        <v>0</v>
      </c>
      <c r="S25" s="46">
        <v>65638.925321999996</v>
      </c>
      <c r="T25" s="46">
        <v>153948.41280300001</v>
      </c>
      <c r="U25" s="46">
        <v>608153.47934199998</v>
      </c>
    </row>
    <row r="26" spans="1:22" s="46" customFormat="1" x14ac:dyDescent="0.25">
      <c r="A26" s="45"/>
      <c r="B26" s="46" t="s">
        <v>60</v>
      </c>
      <c r="C26" s="46">
        <v>13309.440452999999</v>
      </c>
      <c r="D26" s="46">
        <v>460.62660499999998</v>
      </c>
      <c r="E26" s="46">
        <v>16439.073601</v>
      </c>
      <c r="F26" s="46">
        <v>14369.807355000001</v>
      </c>
      <c r="G26" s="46">
        <v>538.40476000000001</v>
      </c>
      <c r="H26" s="46">
        <v>461.08410900000001</v>
      </c>
      <c r="I26" s="46">
        <v>59268.506041000001</v>
      </c>
      <c r="J26" s="46">
        <v>9954.0202090000002</v>
      </c>
      <c r="K26" s="46">
        <v>11115.462866</v>
      </c>
      <c r="L26" s="46">
        <v>4098.7646379999996</v>
      </c>
      <c r="M26" s="46">
        <v>4449.3911930000004</v>
      </c>
      <c r="N26" s="46">
        <v>4922.1694129999996</v>
      </c>
      <c r="O26" s="46">
        <v>3544.454894</v>
      </c>
      <c r="P26" s="46">
        <v>215838.67128499999</v>
      </c>
      <c r="Q26" s="46">
        <v>4219.0222080000003</v>
      </c>
      <c r="R26" s="46">
        <v>0</v>
      </c>
      <c r="S26" s="46">
        <v>171038.375868</v>
      </c>
      <c r="T26" s="46">
        <v>135019.901396</v>
      </c>
      <c r="U26" s="46">
        <v>439875.59277599998</v>
      </c>
    </row>
    <row r="27" spans="1:22" s="46" customFormat="1" x14ac:dyDescent="0.25">
      <c r="A27" s="45"/>
      <c r="B27" s="46" t="s">
        <v>61</v>
      </c>
      <c r="C27" s="46">
        <v>48628.625461000003</v>
      </c>
      <c r="D27" s="46">
        <v>33880.257932</v>
      </c>
      <c r="E27" s="46">
        <v>68017.958549000003</v>
      </c>
      <c r="F27" s="46">
        <v>52119.917506999998</v>
      </c>
      <c r="G27" s="46">
        <v>2780.8572009999998</v>
      </c>
      <c r="H27" s="46">
        <v>6258.2466180000001</v>
      </c>
      <c r="I27" s="46">
        <v>234785.437045</v>
      </c>
      <c r="J27" s="46">
        <v>22413.120899000001</v>
      </c>
      <c r="K27" s="46">
        <v>20922.868009000002</v>
      </c>
      <c r="L27" s="46">
        <v>37337.902417999998</v>
      </c>
      <c r="M27" s="46">
        <v>9734.0596619999997</v>
      </c>
      <c r="N27" s="46">
        <v>13769.193724999999</v>
      </c>
      <c r="O27" s="46">
        <v>24267.986256</v>
      </c>
      <c r="P27" s="46">
        <v>189674.144677</v>
      </c>
      <c r="Q27" s="46">
        <v>8250.1471970000002</v>
      </c>
      <c r="R27" s="46">
        <v>0</v>
      </c>
      <c r="S27" s="46">
        <v>94596.230599000002</v>
      </c>
      <c r="T27" s="46">
        <v>3068.6129729999229</v>
      </c>
      <c r="U27" s="46">
        <v>544174.77870499995</v>
      </c>
    </row>
    <row r="28" spans="1:22" s="46" customFormat="1" x14ac:dyDescent="0.25">
      <c r="A28" s="45"/>
      <c r="B28" s="46" t="s">
        <v>62</v>
      </c>
      <c r="C28" s="46">
        <v>33658.355877000002</v>
      </c>
      <c r="D28" s="46">
        <v>16045.068624</v>
      </c>
      <c r="E28" s="46">
        <v>77691.924006000001</v>
      </c>
      <c r="F28" s="46">
        <v>45199.839199000002</v>
      </c>
      <c r="G28" s="46">
        <v>4144.403902</v>
      </c>
      <c r="H28" s="46">
        <v>21370.405266999998</v>
      </c>
      <c r="I28" s="46">
        <v>203006.89213600001</v>
      </c>
      <c r="J28" s="46">
        <v>13030.031333999999</v>
      </c>
      <c r="K28" s="46">
        <v>19518.581979999999</v>
      </c>
      <c r="L28" s="46">
        <v>45256.376002999998</v>
      </c>
      <c r="M28" s="46">
        <v>11188.515493999999</v>
      </c>
      <c r="N28" s="46">
        <v>13443.867679000001</v>
      </c>
      <c r="O28" s="46">
        <v>23516.88279</v>
      </c>
      <c r="P28" s="46">
        <v>196234.44414400001</v>
      </c>
      <c r="Q28" s="46">
        <v>7372.9363320000002</v>
      </c>
      <c r="R28" s="46">
        <v>0</v>
      </c>
      <c r="S28" s="46">
        <v>106930.022665</v>
      </c>
      <c r="T28" s="46">
        <v>5688.6705739999306</v>
      </c>
      <c r="U28" s="46">
        <v>516280.28673699999</v>
      </c>
    </row>
    <row r="29" spans="1:22" s="46" customFormat="1" x14ac:dyDescent="0.25">
      <c r="A29" s="45"/>
      <c r="B29" s="46" t="s">
        <v>63</v>
      </c>
      <c r="C29" s="46">
        <v>37135.199368000001</v>
      </c>
      <c r="D29" s="46">
        <v>9799.4421650000004</v>
      </c>
      <c r="E29" s="46">
        <v>65832.298383999994</v>
      </c>
      <c r="F29" s="46">
        <v>57340.330714999996</v>
      </c>
      <c r="G29" s="46">
        <v>1381.0487230000001</v>
      </c>
      <c r="H29" s="46">
        <v>3379.6980210000002</v>
      </c>
      <c r="I29" s="46">
        <v>146838.92042499999</v>
      </c>
      <c r="J29" s="46">
        <v>21002.024442000002</v>
      </c>
      <c r="K29" s="46">
        <v>48757.754914999998</v>
      </c>
      <c r="L29" s="46">
        <v>17619.504231999999</v>
      </c>
      <c r="M29" s="46">
        <v>11047.447457</v>
      </c>
      <c r="N29" s="46">
        <v>7789.5117490000002</v>
      </c>
      <c r="O29" s="46">
        <v>5775.9705290000002</v>
      </c>
      <c r="P29" s="46">
        <v>286933.92590199999</v>
      </c>
      <c r="Q29" s="46">
        <v>686.41784600000005</v>
      </c>
      <c r="R29" s="46">
        <v>0</v>
      </c>
      <c r="S29" s="46">
        <v>186181.14006199999</v>
      </c>
      <c r="T29" s="46">
        <v>1042.5097520001</v>
      </c>
      <c r="U29" s="46">
        <v>537782.85383100004</v>
      </c>
    </row>
    <row r="30" spans="1:22" s="46" customFormat="1" x14ac:dyDescent="0.25">
      <c r="A30" s="45"/>
      <c r="B30" s="46" t="s">
        <v>64</v>
      </c>
      <c r="C30" s="46">
        <v>337415.86650900001</v>
      </c>
      <c r="D30" s="46">
        <v>1288.592269</v>
      </c>
      <c r="E30" s="46">
        <v>101637.77409399999</v>
      </c>
      <c r="F30" s="46">
        <v>54149.589229999998</v>
      </c>
      <c r="G30" s="46">
        <v>1700.0619959999999</v>
      </c>
      <c r="H30" s="46">
        <v>43898.676497</v>
      </c>
      <c r="I30" s="46">
        <v>214089.28914499999</v>
      </c>
      <c r="J30" s="46">
        <v>18756.27781</v>
      </c>
      <c r="K30" s="46">
        <v>21849.244621000002</v>
      </c>
      <c r="L30" s="46">
        <v>34863.148126</v>
      </c>
      <c r="M30" s="46">
        <v>9210.5615230000003</v>
      </c>
      <c r="N30" s="46">
        <v>13533.504616</v>
      </c>
      <c r="O30" s="46">
        <v>29936.209094000002</v>
      </c>
      <c r="P30" s="46">
        <v>227260.67278699999</v>
      </c>
      <c r="Q30" s="46">
        <v>9534.3385440000002</v>
      </c>
      <c r="R30" s="46">
        <v>0</v>
      </c>
      <c r="S30" s="50">
        <v>118482.975656</v>
      </c>
      <c r="T30" s="46">
        <v>2380.9685150000732</v>
      </c>
      <c r="U30" s="46">
        <v>882784.57105000003</v>
      </c>
    </row>
    <row r="31" spans="1:22" s="46" customFormat="1" x14ac:dyDescent="0.25">
      <c r="A31" s="45"/>
      <c r="B31" s="46" t="s">
        <v>65</v>
      </c>
      <c r="C31" s="46">
        <v>23503.509626999999</v>
      </c>
      <c r="D31" s="46">
        <v>2969.8179719999998</v>
      </c>
      <c r="E31" s="46">
        <v>106537.31861</v>
      </c>
      <c r="F31" s="46">
        <v>68442.898054999998</v>
      </c>
      <c r="G31" s="46">
        <v>6207.6507689999999</v>
      </c>
      <c r="H31" s="46">
        <v>26206.097289000001</v>
      </c>
      <c r="I31" s="46">
        <v>303764.42498399998</v>
      </c>
      <c r="J31" s="46">
        <v>25086.174037000001</v>
      </c>
      <c r="K31" s="46">
        <v>68962.387082000001</v>
      </c>
      <c r="L31" s="46">
        <v>41140.860016999999</v>
      </c>
      <c r="M31" s="46">
        <v>10785.091022000001</v>
      </c>
      <c r="N31" s="46">
        <v>16749.801699</v>
      </c>
      <c r="O31" s="46">
        <v>18231.991998000001</v>
      </c>
      <c r="P31" s="46">
        <v>228883.73224499999</v>
      </c>
      <c r="Q31" s="46">
        <v>11488.767137000001</v>
      </c>
      <c r="R31" s="46">
        <v>0</v>
      </c>
      <c r="S31" s="50">
        <v>127528.618153</v>
      </c>
      <c r="T31" s="46">
        <v>5586.5993540000636</v>
      </c>
      <c r="U31" s="46">
        <v>668275.58481999999</v>
      </c>
    </row>
    <row r="32" spans="1:22" s="46" customFormat="1" x14ac:dyDescent="0.25">
      <c r="A32" s="45"/>
      <c r="B32" s="46" t="s">
        <v>66</v>
      </c>
      <c r="C32" s="46">
        <v>31367.392519000001</v>
      </c>
      <c r="D32" s="46">
        <v>4451.0102779999997</v>
      </c>
      <c r="E32" s="46">
        <v>98807.578414999996</v>
      </c>
      <c r="F32" s="46">
        <v>66056.746341999999</v>
      </c>
      <c r="G32" s="46">
        <v>7767.343511</v>
      </c>
      <c r="H32" s="46">
        <v>21020.904004</v>
      </c>
      <c r="I32" s="50">
        <v>176790.91419700001</v>
      </c>
      <c r="J32" s="46">
        <v>26423.723835000001</v>
      </c>
      <c r="K32" s="46">
        <v>30016.138142</v>
      </c>
      <c r="L32" s="46">
        <v>24972.236486000002</v>
      </c>
      <c r="M32" s="46">
        <v>7380.4434149999997</v>
      </c>
      <c r="N32" s="46">
        <v>9575.5903450000005</v>
      </c>
      <c r="O32" s="46">
        <v>5995.1041910000004</v>
      </c>
      <c r="P32" s="46">
        <v>222679.25009099999</v>
      </c>
      <c r="Q32" s="46">
        <v>10049.027588000001</v>
      </c>
      <c r="R32" s="46">
        <v>0</v>
      </c>
      <c r="S32" s="50">
        <v>132313.5448</v>
      </c>
      <c r="T32" s="46">
        <v>4064.2926549998811</v>
      </c>
      <c r="U32" s="46">
        <v>533709.42787699995</v>
      </c>
    </row>
    <row r="33" spans="1:23" s="46" customFormat="1" x14ac:dyDescent="0.25">
      <c r="A33" s="45"/>
      <c r="B33" s="46" t="s">
        <v>67</v>
      </c>
      <c r="C33" s="46">
        <v>24849.204983</v>
      </c>
      <c r="D33" s="46">
        <v>5820.2835679999998</v>
      </c>
      <c r="E33" s="46">
        <v>78854.159580000007</v>
      </c>
      <c r="F33" s="46">
        <v>51955.970982999999</v>
      </c>
      <c r="G33" s="46">
        <v>3624.531101</v>
      </c>
      <c r="H33" s="46">
        <v>15864.660228999999</v>
      </c>
      <c r="I33" s="46">
        <v>187612.886761</v>
      </c>
      <c r="J33" s="46">
        <v>20067.122994000001</v>
      </c>
      <c r="K33" s="46">
        <v>18897.651532</v>
      </c>
      <c r="L33" s="46">
        <v>31819.525294999999</v>
      </c>
      <c r="M33" s="46">
        <v>11200.246394</v>
      </c>
      <c r="N33" s="46">
        <v>12449.875099999999</v>
      </c>
      <c r="O33" s="46">
        <v>5411.4355420000002</v>
      </c>
      <c r="P33" s="46">
        <v>241395.558208</v>
      </c>
      <c r="Q33" s="46">
        <v>7885.6509779999997</v>
      </c>
      <c r="R33" s="46">
        <v>0</v>
      </c>
      <c r="S33" s="50">
        <v>146419.450022</v>
      </c>
      <c r="T33" s="46">
        <v>4357.0519299999996</v>
      </c>
      <c r="U33" s="46">
        <v>537068.86146199994</v>
      </c>
    </row>
    <row r="34" spans="1:23" s="46" customFormat="1" x14ac:dyDescent="0.25">
      <c r="A34" s="45"/>
      <c r="B34" s="46" t="s">
        <v>68</v>
      </c>
      <c r="C34" s="46">
        <v>56854.497423000001</v>
      </c>
      <c r="D34" s="46">
        <v>39044.399845</v>
      </c>
      <c r="E34" s="46">
        <v>106848.314975</v>
      </c>
      <c r="F34" s="46">
        <v>74011.732682000002</v>
      </c>
      <c r="G34" s="46">
        <v>6987.8660460000001</v>
      </c>
      <c r="H34" s="46">
        <v>17259.673052999999</v>
      </c>
      <c r="I34" s="46">
        <v>198443.17803000001</v>
      </c>
      <c r="J34" s="46">
        <v>20196.227202999999</v>
      </c>
      <c r="K34" s="46">
        <v>21274.257346999999</v>
      </c>
      <c r="L34" s="46">
        <v>34464.442299000002</v>
      </c>
      <c r="M34" s="46">
        <v>10129.435066</v>
      </c>
      <c r="N34" s="46">
        <v>14725.177759</v>
      </c>
      <c r="O34" s="46">
        <v>8922.6565680000003</v>
      </c>
      <c r="P34" s="46">
        <v>212810.245199</v>
      </c>
      <c r="Q34" s="46">
        <v>8986.1350399999992</v>
      </c>
      <c r="R34" s="46">
        <v>0</v>
      </c>
      <c r="S34" s="50">
        <v>116948.93777800001</v>
      </c>
      <c r="T34" s="46">
        <v>5398.6314830000001</v>
      </c>
      <c r="U34" s="46">
        <v>580354.86710999999</v>
      </c>
    </row>
    <row r="35" spans="1:23" s="46" customFormat="1" x14ac:dyDescent="0.25">
      <c r="A35" s="45"/>
      <c r="B35" s="46" t="s">
        <v>69</v>
      </c>
      <c r="C35" s="46">
        <v>21130.609530999998</v>
      </c>
      <c r="D35" s="46">
        <v>3141.3961840000002</v>
      </c>
      <c r="E35" s="46">
        <v>81585.594444000002</v>
      </c>
      <c r="F35" s="46">
        <v>59104.299684999998</v>
      </c>
      <c r="G35" s="46">
        <v>3296.6771530000001</v>
      </c>
      <c r="H35" s="46">
        <v>16978.785103999999</v>
      </c>
      <c r="I35" s="46">
        <v>168543.215184</v>
      </c>
      <c r="J35" s="46">
        <v>20345.192080000001</v>
      </c>
      <c r="K35" s="46">
        <v>17999.951029</v>
      </c>
      <c r="L35" s="46">
        <v>29434.025717</v>
      </c>
      <c r="M35" s="46">
        <v>8424.2122760000002</v>
      </c>
      <c r="N35" s="46">
        <v>27365.369266000002</v>
      </c>
      <c r="O35" s="46">
        <v>5595.0575200000003</v>
      </c>
      <c r="P35" s="46">
        <v>292710.789705</v>
      </c>
      <c r="Q35" s="46">
        <v>10987.456627</v>
      </c>
      <c r="R35" s="46">
        <v>0</v>
      </c>
      <c r="S35" s="50">
        <v>110753.50698000001</v>
      </c>
      <c r="T35" s="46">
        <v>4669.206443</v>
      </c>
      <c r="U35" s="46">
        <v>568639.41530699993</v>
      </c>
    </row>
    <row r="36" spans="1:23" s="46" customFormat="1" x14ac:dyDescent="0.25">
      <c r="A36" s="45">
        <v>2014</v>
      </c>
      <c r="B36" s="46" t="s">
        <v>58</v>
      </c>
      <c r="C36" s="46">
        <v>20233.105603</v>
      </c>
      <c r="D36" s="46">
        <v>2883.527928</v>
      </c>
      <c r="E36" s="46">
        <v>78748.314531509997</v>
      </c>
      <c r="F36" s="46">
        <v>57892.374831510002</v>
      </c>
      <c r="G36" s="46">
        <v>3551.501737</v>
      </c>
      <c r="H36" s="46">
        <v>15985.261356999999</v>
      </c>
      <c r="I36" s="46">
        <v>190460.88058093999</v>
      </c>
      <c r="J36" s="46">
        <v>26197.334332999999</v>
      </c>
      <c r="K36" s="46">
        <v>33197.854326450004</v>
      </c>
      <c r="L36" s="46">
        <v>20331.305594590001</v>
      </c>
      <c r="M36" s="46">
        <v>13863.987767000001</v>
      </c>
      <c r="N36" s="46">
        <v>8738.329549</v>
      </c>
      <c r="O36" s="46">
        <v>6432.1499960000001</v>
      </c>
      <c r="P36" s="46">
        <v>239078.37957399999</v>
      </c>
      <c r="Q36" s="46">
        <v>7907.243262</v>
      </c>
      <c r="R36" s="46">
        <v>0</v>
      </c>
      <c r="S36" s="46">
        <v>132305.99364500001</v>
      </c>
      <c r="T36" s="46">
        <v>4849.392648</v>
      </c>
      <c r="U36" s="46">
        <v>533370.07293745002</v>
      </c>
    </row>
    <row r="37" spans="1:23" s="46" customFormat="1" x14ac:dyDescent="0.25">
      <c r="A37" s="45"/>
      <c r="B37" s="46" t="s">
        <v>59</v>
      </c>
      <c r="C37" s="46">
        <v>24818.375174000001</v>
      </c>
      <c r="D37" s="46">
        <v>1547.042346</v>
      </c>
      <c r="E37" s="46">
        <v>68415.259172799997</v>
      </c>
      <c r="F37" s="46">
        <v>49262.001555800001</v>
      </c>
      <c r="G37" s="46">
        <v>2136.306767</v>
      </c>
      <c r="H37" s="46">
        <v>12747.759986999999</v>
      </c>
      <c r="I37" s="46">
        <v>162254.65777179998</v>
      </c>
      <c r="J37" s="46">
        <v>14083.928989</v>
      </c>
      <c r="K37" s="46">
        <v>15610.305576000001</v>
      </c>
      <c r="L37" s="46">
        <v>26840.954160419999</v>
      </c>
      <c r="M37" s="46">
        <v>11992.663302999999</v>
      </c>
      <c r="N37" s="46">
        <v>6956.6413279999997</v>
      </c>
      <c r="O37" s="46">
        <v>13303.827469700002</v>
      </c>
      <c r="P37" s="46">
        <v>224045.71489581</v>
      </c>
      <c r="Q37" s="46">
        <v>10052.85745</v>
      </c>
      <c r="R37" s="46">
        <v>0</v>
      </c>
      <c r="S37" s="46">
        <v>114600.739158</v>
      </c>
      <c r="T37" s="46">
        <v>8019.3139730000003</v>
      </c>
      <c r="U37" s="46">
        <v>487553.32098740997</v>
      </c>
    </row>
    <row r="38" spans="1:23" s="46" customFormat="1" x14ac:dyDescent="0.25">
      <c r="A38" s="45"/>
      <c r="B38" s="46" t="s">
        <v>60</v>
      </c>
      <c r="C38" s="46">
        <v>20047.257368630002</v>
      </c>
      <c r="D38" s="46">
        <v>4008.2585140000001</v>
      </c>
      <c r="E38" s="46">
        <v>80470.640784999996</v>
      </c>
      <c r="F38" s="46">
        <v>57588.628298000003</v>
      </c>
      <c r="G38" s="46">
        <v>5601.9004329999998</v>
      </c>
      <c r="H38" s="46">
        <v>13374.951728</v>
      </c>
      <c r="I38" s="46">
        <v>210371.38404407998</v>
      </c>
      <c r="J38" s="46">
        <v>24220.244791000001</v>
      </c>
      <c r="K38" s="46">
        <v>21262.322096060001</v>
      </c>
      <c r="L38" s="46">
        <v>29191.681503599997</v>
      </c>
      <c r="M38" s="46">
        <v>8256.4442479999998</v>
      </c>
      <c r="N38" s="46">
        <v>20732.630833810003</v>
      </c>
      <c r="O38" s="46">
        <v>7121.9477260000003</v>
      </c>
      <c r="P38" s="46">
        <v>207238.626128</v>
      </c>
      <c r="Q38" s="46">
        <v>6059.5116109999999</v>
      </c>
      <c r="R38" s="46">
        <v>0</v>
      </c>
      <c r="S38" s="46">
        <v>121201.619466</v>
      </c>
      <c r="T38" s="46">
        <v>6393.2628169999998</v>
      </c>
      <c r="U38" s="46">
        <v>524521.17114271002</v>
      </c>
    </row>
    <row r="39" spans="1:23" s="46" customFormat="1" x14ac:dyDescent="0.25">
      <c r="A39" s="45"/>
      <c r="B39" s="46" t="s">
        <v>61</v>
      </c>
      <c r="C39" s="46">
        <v>28318.819484</v>
      </c>
      <c r="D39" s="46">
        <v>3729.379289</v>
      </c>
      <c r="E39" s="46">
        <v>140911.99170257902</v>
      </c>
      <c r="F39" s="46">
        <v>104081.87097591901</v>
      </c>
      <c r="G39" s="46">
        <v>2270.5187639999999</v>
      </c>
      <c r="H39" s="46">
        <v>13801.199365</v>
      </c>
      <c r="I39" s="46">
        <v>291935.57158322999</v>
      </c>
      <c r="J39" s="46">
        <v>22568.786990000001</v>
      </c>
      <c r="K39" s="46">
        <v>30921.869642034999</v>
      </c>
      <c r="L39" s="46">
        <v>60112.431018992997</v>
      </c>
      <c r="M39" s="46">
        <v>8539.7686969999995</v>
      </c>
      <c r="N39" s="46">
        <v>24394.615340209999</v>
      </c>
      <c r="O39" s="46">
        <v>11128.00906034</v>
      </c>
      <c r="P39" s="50">
        <v>256977.39430419801</v>
      </c>
      <c r="Q39" s="46">
        <v>7511.0855510000001</v>
      </c>
      <c r="R39" s="46">
        <v>0</v>
      </c>
      <c r="S39" s="50">
        <v>119715.185726</v>
      </c>
      <c r="T39" s="46">
        <v>12595.764872002095</v>
      </c>
      <c r="U39" s="46">
        <f>C39+E39+I39+P39+T39</f>
        <v>730739.54194600903</v>
      </c>
    </row>
    <row r="40" spans="1:23" s="46" customFormat="1" x14ac:dyDescent="0.25">
      <c r="A40" s="45"/>
      <c r="B40" s="46" t="s">
        <v>62</v>
      </c>
      <c r="C40" s="46">
        <v>19757.225471000002</v>
      </c>
      <c r="D40" s="46">
        <v>1802.062584</v>
      </c>
      <c r="E40" s="46">
        <v>93962.381632664008</v>
      </c>
      <c r="F40" s="46">
        <v>69890.219549664005</v>
      </c>
      <c r="G40" s="46">
        <v>5275.6100619999997</v>
      </c>
      <c r="H40" s="46">
        <v>14823.995579</v>
      </c>
      <c r="I40" s="46">
        <v>283047.13330262998</v>
      </c>
      <c r="J40" s="46">
        <v>25282.381712999999</v>
      </c>
      <c r="K40" s="46">
        <v>24063.808845</v>
      </c>
      <c r="L40" s="46">
        <v>62666.578402603998</v>
      </c>
      <c r="M40" s="46">
        <v>11972.448079</v>
      </c>
      <c r="N40" s="46">
        <v>22209.077404757001</v>
      </c>
      <c r="O40" s="46">
        <v>15635.552766000999</v>
      </c>
      <c r="P40" s="50">
        <v>273707.52745323902</v>
      </c>
      <c r="Q40" s="50">
        <v>10121.957275999999</v>
      </c>
      <c r="R40" s="50">
        <v>0</v>
      </c>
      <c r="S40" s="50">
        <v>146840.03061399999</v>
      </c>
      <c r="T40" s="46">
        <v>7616.1225240050062</v>
      </c>
      <c r="U40" s="46">
        <f t="shared" ref="U40:U41" si="17">C40+E40+I40+P40+T40</f>
        <v>678090.39038353798</v>
      </c>
    </row>
    <row r="41" spans="1:23" s="46" customFormat="1" x14ac:dyDescent="0.25">
      <c r="A41" s="45"/>
      <c r="B41" s="46" t="s">
        <v>63</v>
      </c>
      <c r="C41" s="46">
        <v>30035.090821999998</v>
      </c>
      <c r="D41" s="46">
        <v>6714.9329500000003</v>
      </c>
      <c r="E41" s="46">
        <v>81261.903596000004</v>
      </c>
      <c r="F41" s="46">
        <v>61639.448772999996</v>
      </c>
      <c r="G41" s="46">
        <v>6409.2518680000003</v>
      </c>
      <c r="H41" s="46">
        <v>9756.3203639999992</v>
      </c>
      <c r="I41" s="46">
        <v>183071.780406201</v>
      </c>
      <c r="J41" s="46">
        <v>28970.627472</v>
      </c>
      <c r="K41" s="46">
        <v>22503.800276999998</v>
      </c>
      <c r="L41" s="46">
        <v>15908.369366000001</v>
      </c>
      <c r="M41" s="46">
        <v>10111.532332999999</v>
      </c>
      <c r="N41" s="46">
        <v>17088.688162146998</v>
      </c>
      <c r="O41" s="46">
        <v>12243.438249761</v>
      </c>
      <c r="P41" s="50">
        <v>265377.01857800002</v>
      </c>
      <c r="Q41" s="50">
        <v>9117.7046730000002</v>
      </c>
      <c r="R41" s="50">
        <v>0</v>
      </c>
      <c r="S41" s="50">
        <v>159520.30056</v>
      </c>
      <c r="T41" s="46">
        <v>8662.0824230009312</v>
      </c>
      <c r="U41" s="46">
        <f t="shared" si="17"/>
        <v>568407.87582520198</v>
      </c>
    </row>
    <row r="42" spans="1:23" s="46" customFormat="1" x14ac:dyDescent="0.25">
      <c r="A42" s="45"/>
      <c r="B42" s="46" t="s">
        <v>64</v>
      </c>
      <c r="C42" s="46">
        <v>188683.46433836999</v>
      </c>
      <c r="D42" s="46">
        <v>6477.3749700000008</v>
      </c>
      <c r="E42" s="46">
        <v>71252.867322000006</v>
      </c>
      <c r="F42" s="46">
        <v>55410.463613010004</v>
      </c>
      <c r="G42" s="46">
        <v>2174.1418319999998</v>
      </c>
      <c r="H42" s="46">
        <v>18588.598459000001</v>
      </c>
      <c r="I42" s="46">
        <v>169250.32932399999</v>
      </c>
      <c r="J42" s="46">
        <v>24900.792963</v>
      </c>
      <c r="K42" s="46">
        <v>30711.684105</v>
      </c>
      <c r="L42" s="46">
        <v>47034.606498649999</v>
      </c>
      <c r="M42" s="46">
        <v>10958.773762000001</v>
      </c>
      <c r="N42" s="46">
        <v>9745.1677400699991</v>
      </c>
      <c r="O42" s="46">
        <v>8141.9839149999998</v>
      </c>
      <c r="P42" s="46">
        <v>241236.337459</v>
      </c>
      <c r="Q42" s="46">
        <v>12208.730484</v>
      </c>
      <c r="R42" s="46">
        <v>0</v>
      </c>
      <c r="S42" s="46">
        <v>141147.629816</v>
      </c>
      <c r="T42" s="46">
        <v>3565.0885130000001</v>
      </c>
      <c r="U42" s="46">
        <v>673988.08695637004</v>
      </c>
    </row>
    <row r="43" spans="1:23" s="46" customFormat="1" x14ac:dyDescent="0.25">
      <c r="A43" s="45"/>
      <c r="B43" s="46" t="s">
        <v>65</v>
      </c>
      <c r="C43" s="46">
        <v>73876.437214190009</v>
      </c>
      <c r="D43" s="46">
        <v>6743.5970480000005</v>
      </c>
      <c r="E43" s="46">
        <v>71981.260494000002</v>
      </c>
      <c r="F43" s="46">
        <v>51804.687770999997</v>
      </c>
      <c r="G43" s="46">
        <v>2776.3575369999999</v>
      </c>
      <c r="H43" s="46">
        <v>15849.847844</v>
      </c>
      <c r="I43" s="46">
        <v>150702.599376</v>
      </c>
      <c r="J43" s="46">
        <v>21654.062332000001</v>
      </c>
      <c r="K43" s="46">
        <v>21386.428854000002</v>
      </c>
      <c r="L43" s="46">
        <v>22834.22205656</v>
      </c>
      <c r="M43" s="46">
        <v>12278.584677999999</v>
      </c>
      <c r="N43" s="46">
        <v>16101.435590360001</v>
      </c>
      <c r="O43" s="46">
        <v>11674.68070008</v>
      </c>
      <c r="P43" s="46">
        <v>263487.489566</v>
      </c>
      <c r="Q43" s="46">
        <v>8793.2165349999996</v>
      </c>
      <c r="R43" s="46">
        <v>0</v>
      </c>
      <c r="S43" s="46">
        <v>145601.64039099999</v>
      </c>
      <c r="T43" s="46">
        <v>6830.150318</v>
      </c>
      <c r="U43" s="46">
        <v>566877.93696819001</v>
      </c>
    </row>
    <row r="44" spans="1:23" s="46" customFormat="1" x14ac:dyDescent="0.25">
      <c r="A44" s="45"/>
      <c r="B44" s="46" t="s">
        <v>66</v>
      </c>
      <c r="C44" s="46">
        <v>54900.54759278</v>
      </c>
      <c r="D44" s="46">
        <v>2002.6402700000001</v>
      </c>
      <c r="E44" s="46">
        <v>105532.06510399999</v>
      </c>
      <c r="F44" s="46">
        <v>76044.093859999994</v>
      </c>
      <c r="G44" s="46">
        <v>6361.8855990000002</v>
      </c>
      <c r="H44" s="46">
        <v>19664.315587000001</v>
      </c>
      <c r="I44" s="46">
        <v>154923.78627000001</v>
      </c>
      <c r="J44" s="46">
        <v>18696.832656999999</v>
      </c>
      <c r="K44" s="46">
        <v>21665.586201999999</v>
      </c>
      <c r="L44" s="46">
        <v>24265.27494214</v>
      </c>
      <c r="M44" s="46">
        <v>10195.438345</v>
      </c>
      <c r="N44" s="46">
        <v>12317.847673</v>
      </c>
      <c r="O44" s="46">
        <v>13666.86286032</v>
      </c>
      <c r="P44" s="46">
        <v>256844.32986999999</v>
      </c>
      <c r="Q44" s="46">
        <v>10231.254930999999</v>
      </c>
      <c r="R44" s="46">
        <v>0</v>
      </c>
      <c r="S44" s="46">
        <v>142335.71653400001</v>
      </c>
      <c r="T44" s="46">
        <v>7589.1885590000002</v>
      </c>
      <c r="U44" s="46">
        <v>579789.91739577998</v>
      </c>
    </row>
    <row r="45" spans="1:23" s="46" customFormat="1" x14ac:dyDescent="0.25">
      <c r="A45" s="55"/>
      <c r="B45" s="46" t="s">
        <v>67</v>
      </c>
      <c r="C45" s="46">
        <v>20986.507860000002</v>
      </c>
      <c r="D45" s="46">
        <v>2962.1523380000003</v>
      </c>
      <c r="E45" s="46">
        <v>94826.371591999996</v>
      </c>
      <c r="F45" s="46">
        <v>49878.930776000001</v>
      </c>
      <c r="G45" s="46">
        <v>12277.752514</v>
      </c>
      <c r="H45" s="46">
        <v>23336.017282000001</v>
      </c>
      <c r="I45" s="46">
        <v>316423.860996</v>
      </c>
      <c r="J45" s="46">
        <v>29799.470432999999</v>
      </c>
      <c r="K45" s="46">
        <v>28402.785426999999</v>
      </c>
      <c r="L45" s="46">
        <v>62175.619159000002</v>
      </c>
      <c r="M45" s="46">
        <v>16522.955619</v>
      </c>
      <c r="N45" s="46">
        <v>19637.750610999999</v>
      </c>
      <c r="O45" s="46">
        <v>7242.2103479999996</v>
      </c>
      <c r="P45" s="46">
        <v>311682.57870299998</v>
      </c>
      <c r="Q45" s="46">
        <v>13896.140498999999</v>
      </c>
      <c r="R45" s="46">
        <v>0</v>
      </c>
      <c r="S45" s="46">
        <v>139943.20551100001</v>
      </c>
      <c r="T45" s="46">
        <v>10026.256437</v>
      </c>
      <c r="U45" s="46">
        <v>753945.57558800001</v>
      </c>
    </row>
    <row r="46" spans="1:23" s="46" customFormat="1" x14ac:dyDescent="0.25">
      <c r="A46" s="55"/>
      <c r="B46" s="46" t="s">
        <v>68</v>
      </c>
      <c r="C46" s="46">
        <v>17637.669069</v>
      </c>
      <c r="D46" s="46">
        <v>3434.7630900000004</v>
      </c>
      <c r="E46" s="46">
        <v>68861.588203499996</v>
      </c>
      <c r="F46" s="46">
        <v>44106.203700500002</v>
      </c>
      <c r="G46" s="46">
        <v>2542.7947079999999</v>
      </c>
      <c r="H46" s="46">
        <v>18204.435839999998</v>
      </c>
      <c r="I46" s="46">
        <v>303553.54934299999</v>
      </c>
      <c r="J46" s="46">
        <v>24757.231989</v>
      </c>
      <c r="K46" s="46">
        <v>18329.264749000002</v>
      </c>
      <c r="L46" s="46">
        <v>46504.962094000002</v>
      </c>
      <c r="M46" s="46">
        <v>15431.015149999999</v>
      </c>
      <c r="N46" s="46">
        <v>14737.740459000001</v>
      </c>
      <c r="O46" s="46">
        <v>9617.004911</v>
      </c>
      <c r="P46" s="46">
        <v>207279.009536</v>
      </c>
      <c r="Q46" s="46">
        <v>17018.655741999999</v>
      </c>
      <c r="R46" s="46">
        <v>0</v>
      </c>
      <c r="S46" s="46">
        <v>111796.814386</v>
      </c>
      <c r="T46" s="46">
        <v>5630.1196819999996</v>
      </c>
      <c r="U46" s="46">
        <v>602961.9358335</v>
      </c>
    </row>
    <row r="47" spans="1:23" s="46" customFormat="1" x14ac:dyDescent="0.25">
      <c r="A47" s="55"/>
      <c r="B47" s="46" t="s">
        <v>69</v>
      </c>
      <c r="C47" s="46">
        <v>22741.795325999999</v>
      </c>
      <c r="D47" s="46">
        <v>3771.3076310000006</v>
      </c>
      <c r="E47" s="46">
        <v>93212.163797999994</v>
      </c>
      <c r="F47" s="46">
        <v>73281.876399999994</v>
      </c>
      <c r="G47" s="46">
        <v>6261.5658130000002</v>
      </c>
      <c r="H47" s="46">
        <v>11543.981774</v>
      </c>
      <c r="I47" s="46">
        <v>277984.88730100001</v>
      </c>
      <c r="J47" s="46">
        <v>21370.812667999999</v>
      </c>
      <c r="K47" s="46">
        <v>21234.076009</v>
      </c>
      <c r="L47" s="46">
        <v>32565.079472000001</v>
      </c>
      <c r="M47" s="46">
        <v>32887.977648</v>
      </c>
      <c r="N47" s="46">
        <v>12247.217457000001</v>
      </c>
      <c r="O47" s="46">
        <v>5885.6753349999999</v>
      </c>
      <c r="P47" s="46">
        <v>275690.59019199997</v>
      </c>
      <c r="Q47" s="46">
        <v>13662.517865</v>
      </c>
      <c r="R47" s="46">
        <v>0</v>
      </c>
      <c r="S47" s="46">
        <v>141781.983557</v>
      </c>
      <c r="T47" s="46">
        <v>4495.2845610000004</v>
      </c>
      <c r="U47" s="46">
        <v>674124.72117799998</v>
      </c>
    </row>
    <row r="48" spans="1:23" x14ac:dyDescent="0.25">
      <c r="A48" s="45">
        <v>2015</v>
      </c>
      <c r="B48" s="46" t="s">
        <v>58</v>
      </c>
      <c r="C48" s="46">
        <v>17235.922512000001</v>
      </c>
      <c r="D48" s="46">
        <v>3662.7970259999993</v>
      </c>
      <c r="E48" s="46">
        <v>63200.107369999998</v>
      </c>
      <c r="F48" s="46">
        <v>46286.866330999997</v>
      </c>
      <c r="G48" s="46">
        <v>5417.3959910000003</v>
      </c>
      <c r="H48" s="46">
        <v>10010.967164</v>
      </c>
      <c r="I48" s="46">
        <v>182940.31219699999</v>
      </c>
      <c r="J48" s="46">
        <v>18395.309987000001</v>
      </c>
      <c r="K48" s="46">
        <v>30846.450240999999</v>
      </c>
      <c r="L48" s="46">
        <v>34802.792888000004</v>
      </c>
      <c r="M48" s="46">
        <v>14968.74366</v>
      </c>
      <c r="N48" s="46">
        <v>9373.8377120000005</v>
      </c>
      <c r="O48" s="46">
        <v>5888.476412</v>
      </c>
      <c r="P48" s="46">
        <v>269318.46455899999</v>
      </c>
      <c r="Q48" s="46">
        <v>14095.777695999999</v>
      </c>
      <c r="R48" s="46">
        <v>37010.474753000002</v>
      </c>
      <c r="S48" s="46">
        <v>131469.972289</v>
      </c>
      <c r="T48" s="46">
        <v>4494.9717890000002</v>
      </c>
      <c r="U48" s="46">
        <f>C48+E48+I48+P48+T48</f>
        <v>537189.77842699992</v>
      </c>
      <c r="V48" s="46"/>
      <c r="W48" s="46"/>
    </row>
    <row r="49" spans="1:24" x14ac:dyDescent="0.25">
      <c r="B49" s="46" t="s">
        <v>59</v>
      </c>
      <c r="C49" s="46">
        <v>54868.883379999999</v>
      </c>
      <c r="D49" s="46">
        <v>34765.723189999997</v>
      </c>
      <c r="E49" s="46">
        <v>73497.181370999999</v>
      </c>
      <c r="F49" s="46">
        <v>48479.860280000001</v>
      </c>
      <c r="G49" s="46">
        <v>5722.6393049999997</v>
      </c>
      <c r="H49" s="46">
        <v>13952.943139000001</v>
      </c>
      <c r="I49" s="46">
        <v>212597.42451700001</v>
      </c>
      <c r="J49" s="46">
        <v>15981.272478000001</v>
      </c>
      <c r="K49" s="46">
        <v>23110.764342999999</v>
      </c>
      <c r="L49" s="46">
        <v>31833.472858000001</v>
      </c>
      <c r="M49" s="46">
        <v>39376.463670999998</v>
      </c>
      <c r="N49" s="46">
        <v>12960.257632999999</v>
      </c>
      <c r="O49" s="46">
        <v>19283.243826000002</v>
      </c>
      <c r="P49" s="46">
        <v>204747.862677</v>
      </c>
      <c r="Q49" s="46">
        <v>5066.123192</v>
      </c>
      <c r="R49" s="46">
        <v>28363.956994</v>
      </c>
      <c r="S49" s="46">
        <v>113938.788478</v>
      </c>
      <c r="T49" s="46">
        <v>6673.6672280000003</v>
      </c>
      <c r="U49" s="46">
        <f t="shared" ref="U49:U50" si="18">C49+E49+I49+P49+T49</f>
        <v>552385.01917300001</v>
      </c>
      <c r="V49" s="46"/>
      <c r="W49" s="46"/>
    </row>
    <row r="50" spans="1:24" x14ac:dyDescent="0.25">
      <c r="B50" s="46" t="s">
        <v>60</v>
      </c>
      <c r="C50" s="46">
        <v>36266.051976000002</v>
      </c>
      <c r="D50" s="46">
        <v>17317.469833000003</v>
      </c>
      <c r="E50" s="46">
        <v>69418.607082999995</v>
      </c>
      <c r="F50" s="46">
        <v>42041.827569000001</v>
      </c>
      <c r="G50" s="46">
        <v>719.26043500000003</v>
      </c>
      <c r="H50" s="46">
        <v>18558.927646</v>
      </c>
      <c r="I50" s="46">
        <v>267294.17249000003</v>
      </c>
      <c r="J50" s="46">
        <v>20288.223860999999</v>
      </c>
      <c r="K50" s="46">
        <v>21291.171762000002</v>
      </c>
      <c r="L50" s="46">
        <v>57420.394383999999</v>
      </c>
      <c r="M50" s="46">
        <v>14730.808128999999</v>
      </c>
      <c r="N50" s="46">
        <v>15607.599123</v>
      </c>
      <c r="O50" s="46">
        <v>16142.986424999999</v>
      </c>
      <c r="P50" s="46">
        <v>255219.941276</v>
      </c>
      <c r="Q50" s="46">
        <v>9721.5686929999993</v>
      </c>
      <c r="R50" s="46">
        <v>31230.904612999999</v>
      </c>
      <c r="S50" s="46">
        <v>142099.45321000001</v>
      </c>
      <c r="T50" s="46">
        <v>9904.1302990000004</v>
      </c>
      <c r="U50" s="46">
        <f t="shared" si="18"/>
        <v>638102.90312399995</v>
      </c>
      <c r="V50" s="46"/>
      <c r="W50" s="46"/>
    </row>
    <row r="51" spans="1:24" x14ac:dyDescent="0.25">
      <c r="B51" s="56" t="s">
        <v>61</v>
      </c>
      <c r="C51" s="46">
        <v>35828.505996</v>
      </c>
      <c r="D51" s="46">
        <v>21762.981205</v>
      </c>
      <c r="E51" s="46">
        <v>66143.257215000005</v>
      </c>
      <c r="F51" s="46">
        <v>45407.974355999999</v>
      </c>
      <c r="G51" s="46">
        <v>3414.9253199999998</v>
      </c>
      <c r="H51" s="46">
        <v>14641.393757</v>
      </c>
      <c r="I51" s="46">
        <v>240972.35006890001</v>
      </c>
      <c r="J51" s="46">
        <v>14905.952902999999</v>
      </c>
      <c r="K51" s="46">
        <v>25631.705862999999</v>
      </c>
      <c r="L51" s="46">
        <v>54549.187249000002</v>
      </c>
      <c r="M51" s="46">
        <v>14482.918693</v>
      </c>
      <c r="N51" s="46">
        <v>14701.804872000001</v>
      </c>
      <c r="O51" s="46">
        <v>14713.264598</v>
      </c>
      <c r="P51" s="46">
        <v>214144.84055399999</v>
      </c>
      <c r="Q51" s="46">
        <v>7583.131856</v>
      </c>
      <c r="R51" s="46">
        <v>35265.246541</v>
      </c>
      <c r="S51" s="46">
        <v>109116.20239000001</v>
      </c>
      <c r="T51" s="46">
        <v>5690.9440690000001</v>
      </c>
      <c r="U51" s="46">
        <f>C51+E51+I51+P51+T51</f>
        <v>562779.8979029</v>
      </c>
      <c r="V51" s="46"/>
      <c r="W51" s="46"/>
    </row>
    <row r="52" spans="1:24" x14ac:dyDescent="0.25">
      <c r="B52" s="56" t="s">
        <v>62</v>
      </c>
      <c r="C52" s="46">
        <v>27650.498371000001</v>
      </c>
      <c r="D52" s="46">
        <v>14803.249892</v>
      </c>
      <c r="E52" s="46">
        <v>66996.015146000005</v>
      </c>
      <c r="F52" s="46">
        <v>46841.642367</v>
      </c>
      <c r="G52" s="46">
        <v>4949.1595459999999</v>
      </c>
      <c r="H52" s="46">
        <v>11012.993377000001</v>
      </c>
      <c r="I52" s="46">
        <v>222255.08709300001</v>
      </c>
      <c r="J52" s="46">
        <v>19054.367447000001</v>
      </c>
      <c r="K52" s="46">
        <v>21230.355233999999</v>
      </c>
      <c r="L52" s="46">
        <v>39836.678307000002</v>
      </c>
      <c r="M52" s="46">
        <v>6902.44308</v>
      </c>
      <c r="N52" s="46">
        <v>17362.790452000001</v>
      </c>
      <c r="O52" s="46">
        <v>18402.595138000001</v>
      </c>
      <c r="P52" s="46">
        <v>212322.11083300001</v>
      </c>
      <c r="Q52" s="46">
        <v>6249.4544690000002</v>
      </c>
      <c r="R52" s="46">
        <v>36768.341735000002</v>
      </c>
      <c r="S52" s="46">
        <v>106520.070205</v>
      </c>
      <c r="T52" s="46">
        <v>7342.628925</v>
      </c>
      <c r="U52" s="46">
        <f t="shared" ref="U52:U53" si="19">C52+E52+I52+P52+T52</f>
        <v>536566.34036799998</v>
      </c>
      <c r="V52" s="46"/>
      <c r="W52" s="46"/>
    </row>
    <row r="53" spans="1:24" x14ac:dyDescent="0.25">
      <c r="B53" s="56" t="s">
        <v>63</v>
      </c>
      <c r="C53" s="46">
        <v>43711.936079999999</v>
      </c>
      <c r="D53" s="46">
        <v>9340.4644370000005</v>
      </c>
      <c r="E53" s="46">
        <v>79587.116171999995</v>
      </c>
      <c r="F53" s="46">
        <v>54717.975461000002</v>
      </c>
      <c r="G53" s="46">
        <v>4106.1266180000002</v>
      </c>
      <c r="H53" s="46">
        <v>14865.133542</v>
      </c>
      <c r="I53" s="46">
        <v>241372.87182500001</v>
      </c>
      <c r="J53" s="46">
        <v>18425.702378999998</v>
      </c>
      <c r="K53" s="46">
        <v>31401.967439</v>
      </c>
      <c r="L53" s="46">
        <v>15004.593622</v>
      </c>
      <c r="M53" s="46">
        <v>9717.2842369999998</v>
      </c>
      <c r="N53" s="46">
        <v>9039.9407460000002</v>
      </c>
      <c r="O53" s="46">
        <v>29864.896294999999</v>
      </c>
      <c r="P53" s="46">
        <v>237407.08244599999</v>
      </c>
      <c r="Q53" s="46">
        <v>4904.4041989999996</v>
      </c>
      <c r="R53" s="46">
        <v>43212.867623999999</v>
      </c>
      <c r="S53" s="46">
        <v>120604.8924</v>
      </c>
      <c r="T53" s="46">
        <v>4250.5748729999996</v>
      </c>
      <c r="U53" s="46">
        <f t="shared" si="19"/>
        <v>606329.58139599999</v>
      </c>
      <c r="V53" s="46"/>
      <c r="W53" s="46"/>
    </row>
    <row r="54" spans="1:24" x14ac:dyDescent="0.25">
      <c r="B54" s="56" t="s">
        <v>64</v>
      </c>
      <c r="C54" s="46">
        <v>29472.922771000001</v>
      </c>
      <c r="D54" s="46">
        <v>10617.970514000001</v>
      </c>
      <c r="E54" s="46">
        <v>87607.051863999994</v>
      </c>
      <c r="F54" s="46">
        <v>63915.473796999999</v>
      </c>
      <c r="G54" s="46">
        <v>1621.0718830000001</v>
      </c>
      <c r="H54" s="46">
        <v>11764.913866000001</v>
      </c>
      <c r="I54" s="46">
        <v>243322.25242100001</v>
      </c>
      <c r="J54" s="46">
        <v>17260.219732000001</v>
      </c>
      <c r="K54" s="46">
        <v>21711.965970000001</v>
      </c>
      <c r="L54" s="46">
        <v>45407.714705999999</v>
      </c>
      <c r="M54" s="46">
        <v>10776.575659</v>
      </c>
      <c r="N54" s="46">
        <v>16206.8604</v>
      </c>
      <c r="O54" s="46">
        <v>5603.7631270000002</v>
      </c>
      <c r="P54" s="46">
        <v>259243.235801</v>
      </c>
      <c r="Q54" s="46">
        <v>6179.7449079999997</v>
      </c>
      <c r="R54" s="46">
        <v>35446.600960000003</v>
      </c>
      <c r="S54" s="46">
        <v>147346.802673</v>
      </c>
      <c r="T54" s="46">
        <v>5240.3963270000004</v>
      </c>
      <c r="U54" s="46">
        <v>624885.85918399994</v>
      </c>
      <c r="V54" s="46"/>
      <c r="W54" s="46"/>
    </row>
    <row r="55" spans="1:24" x14ac:dyDescent="0.25">
      <c r="B55" s="56" t="s">
        <v>65</v>
      </c>
      <c r="C55" s="46">
        <v>21054.410491999999</v>
      </c>
      <c r="D55" s="46">
        <v>3041.773009</v>
      </c>
      <c r="E55" s="46">
        <v>84599.076499999996</v>
      </c>
      <c r="F55" s="46">
        <v>49098.948678000001</v>
      </c>
      <c r="G55" s="46">
        <v>7815.940963</v>
      </c>
      <c r="H55" s="46">
        <v>16962.965145999999</v>
      </c>
      <c r="I55" s="46">
        <v>204750.15206299999</v>
      </c>
      <c r="J55" s="46">
        <v>21766.260687000002</v>
      </c>
      <c r="K55" s="46">
        <v>17640.933057999999</v>
      </c>
      <c r="L55" s="46">
        <v>32363.446802999999</v>
      </c>
      <c r="M55" s="46">
        <v>11126.831783</v>
      </c>
      <c r="N55" s="46">
        <v>7526.6016319999999</v>
      </c>
      <c r="O55" s="46">
        <v>6335.1350210000001</v>
      </c>
      <c r="P55" s="46">
        <v>259555.63192399999</v>
      </c>
      <c r="Q55" s="46">
        <v>5595.8447690000003</v>
      </c>
      <c r="R55" s="46">
        <v>32130.884588000001</v>
      </c>
      <c r="S55" s="46">
        <v>159273.176886</v>
      </c>
      <c r="T55" s="46">
        <v>10089.496574999999</v>
      </c>
      <c r="U55" s="46">
        <v>580048.76755400002</v>
      </c>
      <c r="V55" s="46"/>
      <c r="W55" s="46"/>
    </row>
    <row r="56" spans="1:24" x14ac:dyDescent="0.25">
      <c r="B56" s="56" t="s">
        <v>66</v>
      </c>
      <c r="C56" s="46">
        <v>14886.145933</v>
      </c>
      <c r="D56" s="46">
        <v>2648.5696979999998</v>
      </c>
      <c r="E56" s="46">
        <v>69100.295771999998</v>
      </c>
      <c r="F56" s="46">
        <v>47588.775495000002</v>
      </c>
      <c r="G56" s="46">
        <v>2521.540724</v>
      </c>
      <c r="H56" s="46">
        <v>10786.550384</v>
      </c>
      <c r="I56" s="46">
        <v>148361.18489100001</v>
      </c>
      <c r="J56" s="46">
        <v>16016.804684000001</v>
      </c>
      <c r="K56" s="46">
        <v>14878.092573</v>
      </c>
      <c r="L56" s="46">
        <v>24048.803180999999</v>
      </c>
      <c r="M56" s="46">
        <v>5390.2106510000003</v>
      </c>
      <c r="N56" s="46">
        <v>6813.6785380000001</v>
      </c>
      <c r="O56" s="46">
        <v>3753.4888999999998</v>
      </c>
      <c r="P56" s="46">
        <v>245694.68873200001</v>
      </c>
      <c r="Q56" s="46">
        <v>4790.3024640000003</v>
      </c>
      <c r="R56" s="46">
        <v>29838.32259</v>
      </c>
      <c r="S56" s="46">
        <v>152778.21799800001</v>
      </c>
      <c r="T56" s="46">
        <v>5249.9729180000004</v>
      </c>
      <c r="U56" s="46">
        <v>483292.28824600001</v>
      </c>
      <c r="V56" s="46"/>
      <c r="W56" s="46"/>
    </row>
    <row r="57" spans="1:24" x14ac:dyDescent="0.25">
      <c r="B57" s="56" t="s">
        <v>67</v>
      </c>
      <c r="C57" s="46">
        <v>36933.946247</v>
      </c>
      <c r="D57" s="46">
        <v>21450.768402000002</v>
      </c>
      <c r="E57" s="46">
        <v>82113.463170999996</v>
      </c>
      <c r="F57" s="46">
        <v>56784.023354999998</v>
      </c>
      <c r="G57" s="46">
        <v>4990.5591109999996</v>
      </c>
      <c r="H57" s="46">
        <v>15175.311274</v>
      </c>
      <c r="I57" s="46">
        <v>156637.5296486</v>
      </c>
      <c r="J57" s="46">
        <v>15794.472788999999</v>
      </c>
      <c r="K57" s="46">
        <v>24393.644013699999</v>
      </c>
      <c r="L57" s="46">
        <v>25567.957784099999</v>
      </c>
      <c r="M57" s="46">
        <v>6815.9907519999997</v>
      </c>
      <c r="N57" s="46">
        <v>17383.9287243</v>
      </c>
      <c r="O57" s="46">
        <v>4406.375258</v>
      </c>
      <c r="P57" s="46">
        <v>270114.71975609998</v>
      </c>
      <c r="Q57" s="46">
        <v>12685.821559</v>
      </c>
      <c r="R57" s="46">
        <v>36872.264672999998</v>
      </c>
      <c r="S57" s="50">
        <v>156067.46531100001</v>
      </c>
      <c r="T57" s="50">
        <v>2309.553676</v>
      </c>
      <c r="U57" s="46">
        <f>T57+P57+I57+E57+C57</f>
        <v>548109.21249870001</v>
      </c>
      <c r="V57" s="46"/>
      <c r="W57" s="46"/>
    </row>
    <row r="58" spans="1:24" x14ac:dyDescent="0.25">
      <c r="B58" s="56" t="s">
        <v>68</v>
      </c>
      <c r="C58" s="46">
        <v>41309.547052599999</v>
      </c>
      <c r="D58" s="46">
        <v>26143.230660599998</v>
      </c>
      <c r="E58" s="46">
        <v>67162.145422999994</v>
      </c>
      <c r="F58" s="46">
        <v>43077.511221000001</v>
      </c>
      <c r="G58" s="46">
        <v>5499.9613790000003</v>
      </c>
      <c r="H58" s="46">
        <v>16212.545142000001</v>
      </c>
      <c r="I58" s="46">
        <v>194163.9682684</v>
      </c>
      <c r="J58" s="46">
        <v>15063.514012</v>
      </c>
      <c r="K58" s="46">
        <v>17677.2452772</v>
      </c>
      <c r="L58" s="46">
        <v>29676.693173900003</v>
      </c>
      <c r="M58" s="46">
        <v>11557.660125</v>
      </c>
      <c r="N58" s="46">
        <v>13360.3666216</v>
      </c>
      <c r="O58" s="46">
        <v>11634.262185</v>
      </c>
      <c r="P58" s="46">
        <v>211672.666214</v>
      </c>
      <c r="Q58" s="46">
        <v>7024.9915719999999</v>
      </c>
      <c r="R58" s="46">
        <v>30405.004569000001</v>
      </c>
      <c r="S58" s="50">
        <v>124020.497986</v>
      </c>
      <c r="T58" s="50">
        <v>6579.1012769999998</v>
      </c>
      <c r="U58" s="46">
        <f t="shared" ref="U58:U59" si="20">T58+P58+I58+E58+C58</f>
        <v>520887.428235</v>
      </c>
      <c r="V58" s="46"/>
      <c r="W58" s="46"/>
    </row>
    <row r="59" spans="1:24" x14ac:dyDescent="0.25">
      <c r="B59" s="56" t="s">
        <v>69</v>
      </c>
      <c r="C59" s="46">
        <v>61160.2667392</v>
      </c>
      <c r="D59" s="46">
        <v>48213.919829200007</v>
      </c>
      <c r="E59" s="46">
        <v>61851.192198699995</v>
      </c>
      <c r="F59" s="46">
        <v>37755.336756699995</v>
      </c>
      <c r="G59" s="46">
        <v>2946.9780639999999</v>
      </c>
      <c r="H59" s="46">
        <v>17517.458450999999</v>
      </c>
      <c r="I59" s="46">
        <v>186982.08579555</v>
      </c>
      <c r="J59" s="46">
        <v>17408.507257000001</v>
      </c>
      <c r="K59" s="46">
        <v>33944.871461000002</v>
      </c>
      <c r="L59" s="46">
        <v>24893.0294636</v>
      </c>
      <c r="M59" s="46">
        <v>11611.3828113</v>
      </c>
      <c r="N59" s="46">
        <v>16850.183723499998</v>
      </c>
      <c r="O59" s="46">
        <v>4045.6812690000002</v>
      </c>
      <c r="P59" s="46">
        <v>194087.429443</v>
      </c>
      <c r="Q59" s="46">
        <v>5842.9277140000004</v>
      </c>
      <c r="R59" s="46">
        <v>32027.286592</v>
      </c>
      <c r="S59" s="50">
        <v>104450.516427</v>
      </c>
      <c r="T59" s="50">
        <v>3307.8860800000002</v>
      </c>
      <c r="U59" s="46">
        <f t="shared" si="20"/>
        <v>507388.86025644996</v>
      </c>
      <c r="V59" s="46"/>
      <c r="W59" s="46"/>
    </row>
    <row r="60" spans="1:24" x14ac:dyDescent="0.25">
      <c r="A60" s="45">
        <v>2016</v>
      </c>
      <c r="B60" s="56" t="s">
        <v>58</v>
      </c>
      <c r="C60" s="46">
        <v>48206.241651224002</v>
      </c>
      <c r="D60" s="46">
        <v>30657.276372425997</v>
      </c>
      <c r="E60" s="46">
        <v>81773.7917036</v>
      </c>
      <c r="F60" s="46">
        <v>49791.544336978994</v>
      </c>
      <c r="G60" s="46">
        <v>1229.354503</v>
      </c>
      <c r="H60" s="46">
        <v>25576.900938999999</v>
      </c>
      <c r="I60" s="46">
        <v>251359.32049356899</v>
      </c>
      <c r="J60" s="46">
        <v>16588.525791627002</v>
      </c>
      <c r="K60" s="46">
        <v>21190.560752539001</v>
      </c>
      <c r="L60" s="46">
        <v>22506.114674775003</v>
      </c>
      <c r="M60" s="46">
        <v>11450.732944366</v>
      </c>
      <c r="N60" s="46">
        <v>31550.044415639</v>
      </c>
      <c r="O60" s="46">
        <v>5963.2463881599997</v>
      </c>
      <c r="P60" s="46">
        <v>235236.037421919</v>
      </c>
      <c r="Q60" s="46">
        <v>6605.1553480000002</v>
      </c>
      <c r="R60" s="46">
        <v>29003.424295316003</v>
      </c>
      <c r="S60" s="46">
        <v>125970.67734241999</v>
      </c>
      <c r="T60" s="50">
        <v>8025.2903450000003</v>
      </c>
      <c r="U60" s="46">
        <f>T60+P60+I60+E60+C60</f>
        <v>624600.68161531189</v>
      </c>
      <c r="V60" s="51"/>
      <c r="W60" s="57"/>
      <c r="X60" s="50"/>
    </row>
    <row r="61" spans="1:24" x14ac:dyDescent="0.25">
      <c r="B61" s="56" t="s">
        <v>59</v>
      </c>
      <c r="C61" s="46">
        <v>34642.138455188004</v>
      </c>
      <c r="D61" s="46">
        <v>20640.125540599995</v>
      </c>
      <c r="E61" s="46">
        <v>66385.400886910997</v>
      </c>
      <c r="F61" s="46">
        <v>41359.118541650998</v>
      </c>
      <c r="G61" s="46">
        <v>9360.7587000599997</v>
      </c>
      <c r="H61" s="46">
        <v>12720.240729200001</v>
      </c>
      <c r="I61" s="46">
        <v>205518.029335117</v>
      </c>
      <c r="J61" s="46">
        <v>13468.992171877</v>
      </c>
      <c r="K61" s="46">
        <v>30958.483454870999</v>
      </c>
      <c r="L61" s="46">
        <v>25050.364766299001</v>
      </c>
      <c r="M61" s="46">
        <v>9812.3456933419984</v>
      </c>
      <c r="N61" s="46">
        <v>29474.500427573003</v>
      </c>
      <c r="O61" s="46">
        <v>8446.13922379</v>
      </c>
      <c r="P61" s="46">
        <v>216421.445591645</v>
      </c>
      <c r="Q61" s="46">
        <v>5099.9940704000001</v>
      </c>
      <c r="R61" s="46">
        <v>29263.601172882998</v>
      </c>
      <c r="S61" s="46">
        <v>120343.796349757</v>
      </c>
      <c r="T61" s="50">
        <v>8635.4345187500003</v>
      </c>
      <c r="U61" s="46">
        <f t="shared" ref="U61:U71" si="21">T61+P61+I61+E61+C61</f>
        <v>531602.44878761098</v>
      </c>
      <c r="V61" s="51"/>
      <c r="W61" s="57"/>
      <c r="X61" s="50"/>
    </row>
    <row r="62" spans="1:24" x14ac:dyDescent="0.25">
      <c r="B62" s="56" t="s">
        <v>60</v>
      </c>
      <c r="C62" s="46">
        <v>18238.563774806</v>
      </c>
      <c r="D62" s="46">
        <v>3149.7812171300011</v>
      </c>
      <c r="E62" s="46">
        <v>65624.758059134998</v>
      </c>
      <c r="F62" s="46">
        <v>44818.929932084997</v>
      </c>
      <c r="G62" s="46">
        <v>3926.0349200000001</v>
      </c>
      <c r="H62" s="46">
        <v>13820.62477</v>
      </c>
      <c r="I62" s="46">
        <v>251028.977201189</v>
      </c>
      <c r="J62" s="46">
        <v>15310.470663515</v>
      </c>
      <c r="K62" s="46">
        <v>23115.817131509997</v>
      </c>
      <c r="L62" s="46">
        <v>61441.183126200995</v>
      </c>
      <c r="M62" s="46">
        <v>10178.395697621001</v>
      </c>
      <c r="N62" s="46">
        <v>21894.309547360001</v>
      </c>
      <c r="O62" s="46">
        <v>15237.702865309999</v>
      </c>
      <c r="P62" s="46">
        <v>192477.40172679801</v>
      </c>
      <c r="Q62" s="46">
        <v>5197.92626019</v>
      </c>
      <c r="R62" s="46">
        <v>32257.991282465999</v>
      </c>
      <c r="S62" s="46">
        <v>108853.026900108</v>
      </c>
      <c r="T62" s="50">
        <v>7628.56605829</v>
      </c>
      <c r="U62" s="46">
        <f t="shared" si="21"/>
        <v>534998.26682021806</v>
      </c>
      <c r="V62" s="51"/>
      <c r="W62" s="57"/>
      <c r="X62" s="58"/>
    </row>
    <row r="63" spans="1:24" x14ac:dyDescent="0.25">
      <c r="B63" s="56" t="s">
        <v>61</v>
      </c>
      <c r="C63" s="46">
        <v>24996.471685474997</v>
      </c>
      <c r="D63" s="46">
        <v>8339.1341609219999</v>
      </c>
      <c r="E63" s="46">
        <v>78055.192600989001</v>
      </c>
      <c r="F63" s="46">
        <v>56625.584865480007</v>
      </c>
      <c r="G63" s="46">
        <v>5147.3328186479994</v>
      </c>
      <c r="H63" s="46">
        <v>15019.926273861</v>
      </c>
      <c r="I63" s="46">
        <v>384536.14933374402</v>
      </c>
      <c r="J63" s="46">
        <v>23972.414899151001</v>
      </c>
      <c r="K63" s="46">
        <v>28049.995583459</v>
      </c>
      <c r="L63" s="46">
        <v>139588.440002888</v>
      </c>
      <c r="M63" s="46">
        <v>12895.912896797001</v>
      </c>
      <c r="N63" s="46">
        <v>33927.977477266002</v>
      </c>
      <c r="O63" s="46">
        <v>17034.260433899999</v>
      </c>
      <c r="P63" s="46">
        <v>305259.978286492</v>
      </c>
      <c r="Q63" s="46">
        <v>27798.909447630002</v>
      </c>
      <c r="R63" s="46">
        <v>60629.319069794001</v>
      </c>
      <c r="S63" s="46">
        <v>114666.75019728999</v>
      </c>
      <c r="T63" s="50">
        <v>10281.350611940001</v>
      </c>
      <c r="U63" s="46">
        <f t="shared" si="21"/>
        <v>803129.14251864003</v>
      </c>
      <c r="V63" s="51"/>
      <c r="W63" s="57"/>
    </row>
    <row r="64" spans="1:24" x14ac:dyDescent="0.25">
      <c r="B64" s="56" t="s">
        <v>62</v>
      </c>
      <c r="C64" s="46">
        <v>39549.9348876</v>
      </c>
      <c r="D64" s="46">
        <v>11880.823301</v>
      </c>
      <c r="E64" s="46">
        <v>112847.615488064</v>
      </c>
      <c r="F64" s="46">
        <v>96057.583143244992</v>
      </c>
      <c r="G64" s="46">
        <v>7315.5028857540001</v>
      </c>
      <c r="H64" s="46">
        <v>8766.3944582350014</v>
      </c>
      <c r="I64" s="46">
        <v>263399.50190593704</v>
      </c>
      <c r="J64" s="46">
        <v>12756.362519093</v>
      </c>
      <c r="K64" s="46">
        <v>57735.109731778</v>
      </c>
      <c r="L64" s="46">
        <v>66593.150552947991</v>
      </c>
      <c r="M64" s="46">
        <v>8047.9934084910001</v>
      </c>
      <c r="N64" s="46">
        <v>27050.940947652001</v>
      </c>
      <c r="O64" s="46">
        <v>5260.4558079999997</v>
      </c>
      <c r="P64" s="46">
        <v>217883.04445490302</v>
      </c>
      <c r="Q64" s="46">
        <v>10273.6534735</v>
      </c>
      <c r="R64" s="46">
        <v>24290.691289822</v>
      </c>
      <c r="S64" s="46">
        <v>131395.09533712899</v>
      </c>
      <c r="T64" s="50">
        <v>11267.532593669999</v>
      </c>
      <c r="U64" s="46">
        <f t="shared" si="21"/>
        <v>644947.62933017407</v>
      </c>
      <c r="V64" s="51"/>
      <c r="W64" s="57"/>
    </row>
    <row r="65" spans="2:23" s="48" customFormat="1" x14ac:dyDescent="0.25">
      <c r="B65" s="56" t="s">
        <v>63</v>
      </c>
      <c r="C65" s="46">
        <v>27717.689600139998</v>
      </c>
      <c r="D65" s="46">
        <v>3604.0941679999996</v>
      </c>
      <c r="E65" s="46">
        <v>64548.241152129995</v>
      </c>
      <c r="F65" s="46">
        <v>46380.134703682001</v>
      </c>
      <c r="G65" s="46">
        <v>3980.5377574929998</v>
      </c>
      <c r="H65" s="46">
        <v>11540.430850956</v>
      </c>
      <c r="I65" s="46">
        <v>441445.11052952195</v>
      </c>
      <c r="J65" s="46">
        <v>36883.308362030999</v>
      </c>
      <c r="K65" s="46">
        <v>37240.922717998998</v>
      </c>
      <c r="L65" s="46">
        <v>177228.83016917401</v>
      </c>
      <c r="M65" s="46">
        <v>6652.5407839359996</v>
      </c>
      <c r="N65" s="46">
        <v>29490.116999016998</v>
      </c>
      <c r="O65" s="46">
        <v>18667.721192159999</v>
      </c>
      <c r="P65" s="46">
        <v>372287.89660498401</v>
      </c>
      <c r="Q65" s="46">
        <v>22579.65797</v>
      </c>
      <c r="R65" s="46">
        <v>40207.677039568</v>
      </c>
      <c r="S65" s="46">
        <v>250452.35942776501</v>
      </c>
      <c r="T65" s="50">
        <v>6088.1788841300004</v>
      </c>
      <c r="U65" s="46">
        <f t="shared" si="21"/>
        <v>912087.11677090591</v>
      </c>
      <c r="V65" s="51"/>
      <c r="W65" s="57"/>
    </row>
    <row r="66" spans="2:23" s="48" customFormat="1" x14ac:dyDescent="0.25">
      <c r="B66" s="56" t="s">
        <v>64</v>
      </c>
      <c r="C66" s="46">
        <v>29628.384987752997</v>
      </c>
      <c r="D66" s="46">
        <v>1907.9795040000001</v>
      </c>
      <c r="E66" s="46">
        <v>76196.402638475993</v>
      </c>
      <c r="F66" s="46">
        <v>40962.866248245999</v>
      </c>
      <c r="G66" s="46">
        <v>4390.0286610000003</v>
      </c>
      <c r="H66" s="46">
        <v>23719.602971299999</v>
      </c>
      <c r="I66" s="46">
        <v>387405.88815217104</v>
      </c>
      <c r="J66" s="46">
        <v>21160.814040214002</v>
      </c>
      <c r="K66" s="46">
        <v>15326.374693403999</v>
      </c>
      <c r="L66" s="46">
        <v>135859.291076922</v>
      </c>
      <c r="M66" s="46">
        <v>10165.00169653</v>
      </c>
      <c r="N66" s="46">
        <v>28932.096683595999</v>
      </c>
      <c r="O66" s="46">
        <v>4179.4154912510003</v>
      </c>
      <c r="P66" s="46">
        <v>247109.11095527999</v>
      </c>
      <c r="Q66" s="46">
        <v>7863.6763360900004</v>
      </c>
      <c r="R66" s="46">
        <v>37964.936429802001</v>
      </c>
      <c r="S66" s="46">
        <v>136944.96155551699</v>
      </c>
      <c r="T66" s="50">
        <v>6843.5813600600004</v>
      </c>
      <c r="U66" s="46">
        <f t="shared" si="21"/>
        <v>747183.36809373996</v>
      </c>
      <c r="V66" s="51"/>
      <c r="W66" s="57"/>
    </row>
    <row r="67" spans="2:23" s="48" customFormat="1" x14ac:dyDescent="0.25">
      <c r="B67" s="56" t="s">
        <v>65</v>
      </c>
      <c r="C67" s="46">
        <v>30170.626412369998</v>
      </c>
      <c r="D67" s="46">
        <v>2317.6093860000001</v>
      </c>
      <c r="E67" s="46">
        <v>116911.28272141999</v>
      </c>
      <c r="F67" s="46">
        <v>63532.464365419997</v>
      </c>
      <c r="G67" s="46">
        <v>7094.8476380000002</v>
      </c>
      <c r="H67" s="46">
        <v>41372.006565999996</v>
      </c>
      <c r="I67" s="46">
        <v>434861.16487378004</v>
      </c>
      <c r="J67" s="46">
        <v>25572.480727180002</v>
      </c>
      <c r="K67" s="46">
        <v>26277.13846061</v>
      </c>
      <c r="L67" s="46">
        <v>95028.131028479998</v>
      </c>
      <c r="M67" s="46">
        <v>14663.741701729999</v>
      </c>
      <c r="N67" s="46">
        <v>27615.983912529999</v>
      </c>
      <c r="O67" s="46">
        <v>27852.28492491</v>
      </c>
      <c r="P67" s="46">
        <v>307604.0517138</v>
      </c>
      <c r="Q67" s="46">
        <v>9713.7742911100013</v>
      </c>
      <c r="R67" s="46">
        <v>43984.299503050002</v>
      </c>
      <c r="S67" s="46">
        <v>169141.43707059001</v>
      </c>
      <c r="T67" s="50">
        <v>11222.643829000001</v>
      </c>
      <c r="U67" s="46">
        <f t="shared" si="21"/>
        <v>900769.76955037005</v>
      </c>
      <c r="V67" s="51"/>
      <c r="W67" s="57"/>
    </row>
    <row r="68" spans="2:23" s="48" customFormat="1" x14ac:dyDescent="0.25">
      <c r="B68" s="56" t="s">
        <v>66</v>
      </c>
      <c r="C68" s="46">
        <v>28048.560702201001</v>
      </c>
      <c r="D68" s="46">
        <v>4293.1154970000007</v>
      </c>
      <c r="E68" s="46">
        <v>101422.843229422</v>
      </c>
      <c r="F68" s="46">
        <v>60981.424190622005</v>
      </c>
      <c r="G68" s="46">
        <v>8613.3513569999996</v>
      </c>
      <c r="H68" s="46">
        <v>25368.490933000001</v>
      </c>
      <c r="I68" s="46">
        <v>369223.26302869397</v>
      </c>
      <c r="J68" s="46">
        <v>27750.222727869997</v>
      </c>
      <c r="K68" s="46">
        <v>21332.098384928002</v>
      </c>
      <c r="L68" s="46">
        <v>74494.229258955005</v>
      </c>
      <c r="M68" s="46">
        <v>11969.31421226</v>
      </c>
      <c r="N68" s="46">
        <v>34744.556251346003</v>
      </c>
      <c r="O68" s="46">
        <v>13527.688722947001</v>
      </c>
      <c r="P68" s="46">
        <v>301063.10787185305</v>
      </c>
      <c r="Q68" s="46">
        <v>8392.5981343900003</v>
      </c>
      <c r="R68" s="46">
        <v>39340.864463208003</v>
      </c>
      <c r="S68" s="46">
        <v>172563.958859607</v>
      </c>
      <c r="T68" s="50">
        <v>10845.044542309999</v>
      </c>
      <c r="U68" s="46">
        <f t="shared" si="21"/>
        <v>810602.81937447994</v>
      </c>
      <c r="V68" s="51"/>
      <c r="W68" s="57"/>
    </row>
    <row r="69" spans="2:23" s="48" customFormat="1" x14ac:dyDescent="0.25">
      <c r="B69" s="56" t="s">
        <v>67</v>
      </c>
      <c r="C69" s="46">
        <v>21152.253843503</v>
      </c>
      <c r="D69" s="46">
        <v>2775.1936580000001</v>
      </c>
      <c r="E69" s="46">
        <v>98105.466020039996</v>
      </c>
      <c r="F69" s="46">
        <v>68230.400964040004</v>
      </c>
      <c r="G69" s="46">
        <v>3066.297626</v>
      </c>
      <c r="H69" s="46">
        <v>24068.171912000002</v>
      </c>
      <c r="I69" s="46">
        <v>455899.97116160498</v>
      </c>
      <c r="J69" s="46">
        <v>21627.849918855001</v>
      </c>
      <c r="K69" s="46">
        <v>37594.005304802005</v>
      </c>
      <c r="L69" s="46">
        <v>126096.52433410099</v>
      </c>
      <c r="M69" s="46">
        <v>8098.2231684689996</v>
      </c>
      <c r="N69" s="46">
        <v>29850.531104006001</v>
      </c>
      <c r="O69" s="46">
        <v>15456.9122484</v>
      </c>
      <c r="P69" s="46">
        <v>252778.68017898098</v>
      </c>
      <c r="Q69" s="46">
        <v>11043.911576</v>
      </c>
      <c r="R69" s="46">
        <v>37463.916636191003</v>
      </c>
      <c r="S69" s="46">
        <v>140026.67285652898</v>
      </c>
      <c r="T69" s="50">
        <v>6372.65258481</v>
      </c>
      <c r="U69" s="46">
        <f t="shared" si="21"/>
        <v>834309.02378893888</v>
      </c>
      <c r="V69" s="51"/>
      <c r="W69" s="57"/>
    </row>
    <row r="70" spans="2:23" s="48" customFormat="1" x14ac:dyDescent="0.25">
      <c r="B70" s="56" t="s">
        <v>68</v>
      </c>
      <c r="C70" s="46">
        <v>25110.423508832999</v>
      </c>
      <c r="D70" s="46">
        <v>3615.0390280000006</v>
      </c>
      <c r="E70" s="46">
        <v>107740.995671799</v>
      </c>
      <c r="F70" s="46">
        <v>59717.664842498998</v>
      </c>
      <c r="G70" s="46">
        <v>10449.407986299999</v>
      </c>
      <c r="H70" s="46">
        <v>34634.342949999998</v>
      </c>
      <c r="I70" s="46">
        <v>324335.55397535901</v>
      </c>
      <c r="J70" s="46">
        <v>22188.503963945001</v>
      </c>
      <c r="K70" s="46">
        <v>38191.099624875998</v>
      </c>
      <c r="L70" s="46">
        <v>56192.179933824998</v>
      </c>
      <c r="M70" s="46">
        <v>11910.184497555001</v>
      </c>
      <c r="N70" s="46">
        <v>19088.087648610999</v>
      </c>
      <c r="O70" s="46">
        <v>8013.4092419999997</v>
      </c>
      <c r="P70" s="46">
        <v>248552.264174218</v>
      </c>
      <c r="Q70" s="46">
        <v>8772.7507440000009</v>
      </c>
      <c r="R70" s="46">
        <v>39443.440181514001</v>
      </c>
      <c r="S70" s="46">
        <v>124370.85824016499</v>
      </c>
      <c r="T70" s="50">
        <v>8815.5469590400007</v>
      </c>
      <c r="U70" s="46">
        <f t="shared" si="21"/>
        <v>714554.7842892491</v>
      </c>
      <c r="V70" s="51"/>
      <c r="W70" s="57"/>
    </row>
    <row r="71" spans="2:23" s="48" customFormat="1" x14ac:dyDescent="0.25">
      <c r="B71" s="56" t="s">
        <v>69</v>
      </c>
      <c r="C71" s="46">
        <v>36387.662805132</v>
      </c>
      <c r="D71" s="46">
        <v>8687.0043836999994</v>
      </c>
      <c r="E71" s="46">
        <v>106955.94803730999</v>
      </c>
      <c r="F71" s="46">
        <v>77700.463956309992</v>
      </c>
      <c r="G71" s="46">
        <v>4733.5692499999996</v>
      </c>
      <c r="H71" s="46">
        <v>19322.439633999998</v>
      </c>
      <c r="I71" s="46">
        <v>347649.810158843</v>
      </c>
      <c r="J71" s="46">
        <v>34818.021438987998</v>
      </c>
      <c r="K71" s="46">
        <v>25862.260729828999</v>
      </c>
      <c r="L71" s="46">
        <v>47745.200900557</v>
      </c>
      <c r="M71" s="46">
        <v>10685.060970353999</v>
      </c>
      <c r="N71" s="46">
        <v>26152.573984337003</v>
      </c>
      <c r="O71" s="46">
        <v>9207.5689849999999</v>
      </c>
      <c r="P71" s="46">
        <v>260602.31632019</v>
      </c>
      <c r="Q71" s="46">
        <v>11040.836282850001</v>
      </c>
      <c r="R71" s="46">
        <v>36983.631149782996</v>
      </c>
      <c r="S71" s="46">
        <v>139732.67940264</v>
      </c>
      <c r="T71" s="50">
        <v>7176.9357466199999</v>
      </c>
      <c r="U71" s="46">
        <f t="shared" si="21"/>
        <v>758772.673068095</v>
      </c>
      <c r="V71" s="51"/>
      <c r="W71" s="57"/>
    </row>
  </sheetData>
  <mergeCells count="5">
    <mergeCell ref="A1:I1"/>
    <mergeCell ref="C2:D2"/>
    <mergeCell ref="E2:H2"/>
    <mergeCell ref="I2:O2"/>
    <mergeCell ref="P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sqref="A1:H1"/>
    </sheetView>
  </sheetViews>
  <sheetFormatPr defaultColWidth="15.42578125" defaultRowHeight="18" x14ac:dyDescent="0.25"/>
  <cols>
    <col min="1" max="1" width="7.5703125" style="45" customWidth="1"/>
    <col min="2" max="2" width="13.42578125" style="49" customWidth="1"/>
    <col min="3" max="3" width="18" style="46" customWidth="1"/>
    <col min="4" max="6" width="18" style="46" bestFit="1" customWidth="1"/>
    <col min="7" max="7" width="15.5703125" style="46" bestFit="1" customWidth="1"/>
    <col min="8" max="8" width="23" style="46" customWidth="1"/>
    <col min="9" max="9" width="18" style="46" bestFit="1" customWidth="1"/>
    <col min="10" max="11" width="15.5703125" style="46" bestFit="1" customWidth="1"/>
    <col min="12" max="12" width="19.28515625" style="46" bestFit="1" customWidth="1"/>
    <col min="13" max="14" width="15.5703125" style="46" bestFit="1" customWidth="1"/>
    <col min="15" max="16" width="18" style="46" bestFit="1" customWidth="1"/>
    <col min="17" max="17" width="15.5703125" style="46" bestFit="1" customWidth="1"/>
    <col min="18" max="18" width="18" style="46" bestFit="1" customWidth="1"/>
    <col min="19" max="19" width="15.42578125" style="48"/>
    <col min="20" max="20" width="15.5703125" style="48" bestFit="1" customWidth="1"/>
    <col min="21" max="21" width="19.5703125" style="48" bestFit="1" customWidth="1"/>
    <col min="22" max="22" width="20.5703125" style="48" bestFit="1" customWidth="1"/>
    <col min="23" max="16384" width="15.42578125" style="48"/>
  </cols>
  <sheetData>
    <row r="1" spans="1:21" s="31" customFormat="1" ht="27" x14ac:dyDescent="0.4">
      <c r="A1" s="150" t="s">
        <v>70</v>
      </c>
      <c r="B1" s="150"/>
      <c r="C1" s="150"/>
      <c r="D1" s="150"/>
      <c r="E1" s="150"/>
      <c r="F1" s="150"/>
      <c r="G1" s="150"/>
      <c r="H1" s="150"/>
      <c r="I1" s="29"/>
      <c r="J1" s="29"/>
      <c r="K1" s="29"/>
      <c r="L1" s="29"/>
      <c r="M1" s="29"/>
      <c r="N1" s="29"/>
      <c r="O1" s="30"/>
      <c r="P1" s="30"/>
      <c r="Q1" s="30"/>
      <c r="R1" s="30"/>
    </row>
    <row r="2" spans="1:21" s="36" customFormat="1" x14ac:dyDescent="0.25">
      <c r="A2" s="32"/>
      <c r="B2" s="33"/>
      <c r="C2" s="151" t="s">
        <v>71</v>
      </c>
      <c r="D2" s="152"/>
      <c r="E2" s="151" t="s">
        <v>72</v>
      </c>
      <c r="F2" s="153"/>
      <c r="G2" s="153"/>
      <c r="H2" s="152"/>
      <c r="I2" s="151" t="s">
        <v>73</v>
      </c>
      <c r="J2" s="153"/>
      <c r="K2" s="153"/>
      <c r="L2" s="153"/>
      <c r="M2" s="153"/>
      <c r="N2" s="153"/>
      <c r="O2" s="152"/>
      <c r="P2" s="151" t="s">
        <v>74</v>
      </c>
      <c r="Q2" s="153"/>
      <c r="R2" s="153"/>
      <c r="S2" s="152"/>
      <c r="T2" s="34" t="s">
        <v>75</v>
      </c>
      <c r="U2" s="35" t="s">
        <v>39</v>
      </c>
    </row>
    <row r="3" spans="1:21" s="44" customFormat="1" x14ac:dyDescent="0.25">
      <c r="A3" s="32"/>
      <c r="B3" s="37"/>
      <c r="C3" s="38" t="s">
        <v>39</v>
      </c>
      <c r="D3" s="39" t="s">
        <v>76</v>
      </c>
      <c r="E3" s="38" t="s">
        <v>39</v>
      </c>
      <c r="F3" s="40" t="s">
        <v>77</v>
      </c>
      <c r="G3" s="40" t="s">
        <v>78</v>
      </c>
      <c r="H3" s="39" t="s">
        <v>79</v>
      </c>
      <c r="I3" s="38" t="s">
        <v>39</v>
      </c>
      <c r="J3" s="40" t="s">
        <v>80</v>
      </c>
      <c r="K3" s="40" t="s">
        <v>81</v>
      </c>
      <c r="L3" s="40" t="s">
        <v>82</v>
      </c>
      <c r="M3" s="40" t="s">
        <v>83</v>
      </c>
      <c r="N3" s="40" t="s">
        <v>84</v>
      </c>
      <c r="O3" s="39" t="s">
        <v>85</v>
      </c>
      <c r="P3" s="38" t="s">
        <v>39</v>
      </c>
      <c r="Q3" s="40" t="s">
        <v>86</v>
      </c>
      <c r="R3" s="40" t="s">
        <v>87</v>
      </c>
      <c r="S3" s="41" t="s">
        <v>88</v>
      </c>
      <c r="T3" s="42"/>
      <c r="U3" s="43"/>
    </row>
    <row r="4" spans="1:21" s="46" customFormat="1" x14ac:dyDescent="0.25">
      <c r="A4" s="45">
        <v>2013</v>
      </c>
      <c r="B4" s="37" t="s">
        <v>53</v>
      </c>
      <c r="C4" s="46">
        <v>1792866.7501792409</v>
      </c>
      <c r="D4" s="46">
        <v>756875.76644138189</v>
      </c>
      <c r="E4" s="46">
        <v>2917283.4397751573</v>
      </c>
      <c r="F4" s="46">
        <v>1203834.2997073911</v>
      </c>
      <c r="G4" s="46">
        <v>258330.48574034701</v>
      </c>
      <c r="H4" s="46">
        <v>1348918.1483923723</v>
      </c>
      <c r="I4" s="46">
        <v>6079150.4628883163</v>
      </c>
      <c r="J4" s="46">
        <v>308885.880287743</v>
      </c>
      <c r="K4" s="46">
        <v>729938.99574067199</v>
      </c>
      <c r="L4" s="46">
        <v>1493322.7902302952</v>
      </c>
      <c r="M4" s="46">
        <v>993417.58594780287</v>
      </c>
      <c r="N4" s="46">
        <v>835326.50205153995</v>
      </c>
      <c r="O4" s="46">
        <v>994848.5157630851</v>
      </c>
      <c r="P4" s="46">
        <v>2894482.4628007836</v>
      </c>
      <c r="Q4" s="46">
        <v>72171.726458891993</v>
      </c>
      <c r="R4" s="46">
        <v>0</v>
      </c>
      <c r="S4" s="46">
        <v>170736.44599312101</v>
      </c>
      <c r="T4" s="46">
        <v>561488.4656566733</v>
      </c>
      <c r="U4" s="46">
        <v>14245271.581300171</v>
      </c>
    </row>
    <row r="5" spans="1:21" s="46" customFormat="1" x14ac:dyDescent="0.25">
      <c r="A5" s="45">
        <v>2014</v>
      </c>
      <c r="B5" s="37" t="s">
        <v>53</v>
      </c>
      <c r="C5" s="46">
        <f t="shared" ref="C5:S5" si="0">C12+C13+C14+C15</f>
        <v>1925853.0860556141</v>
      </c>
      <c r="D5" s="46">
        <f t="shared" si="0"/>
        <v>824738.66665173694</v>
      </c>
      <c r="E5" s="46">
        <f t="shared" si="0"/>
        <v>2238112.231777797</v>
      </c>
      <c r="F5" s="46">
        <f t="shared" si="0"/>
        <v>616442.70408614399</v>
      </c>
      <c r="G5" s="46">
        <f t="shared" si="0"/>
        <v>30402.989901100002</v>
      </c>
      <c r="H5" s="46">
        <f t="shared" si="0"/>
        <v>1317850.2473579301</v>
      </c>
      <c r="I5" s="46">
        <f t="shared" si="0"/>
        <v>6881169.9181907102</v>
      </c>
      <c r="J5" s="46">
        <f t="shared" si="0"/>
        <v>275462.44676558499</v>
      </c>
      <c r="K5" s="46">
        <f t="shared" si="0"/>
        <v>824918.82845281798</v>
      </c>
      <c r="L5" s="46">
        <f t="shared" si="0"/>
        <v>1662857.750590357</v>
      </c>
      <c r="M5" s="46">
        <f t="shared" si="0"/>
        <v>713759.46044093906</v>
      </c>
      <c r="N5" s="46">
        <f t="shared" si="0"/>
        <v>934666.05020836403</v>
      </c>
      <c r="O5" s="46">
        <f t="shared" si="0"/>
        <v>1517985.0386938758</v>
      </c>
      <c r="P5" s="46">
        <f t="shared" si="0"/>
        <v>4649231.9076471878</v>
      </c>
      <c r="Q5" s="46">
        <f t="shared" si="0"/>
        <v>516402.53616649401</v>
      </c>
      <c r="R5" s="46">
        <v>0</v>
      </c>
      <c r="S5" s="46">
        <f t="shared" si="0"/>
        <v>264610.37110200303</v>
      </c>
      <c r="T5" s="46">
        <f>T12+T13+T14+T15</f>
        <v>609674.01503524685</v>
      </c>
      <c r="U5" s="46">
        <f>C5+E5+I5+P5+T5</f>
        <v>16304041.158706555</v>
      </c>
    </row>
    <row r="6" spans="1:21" s="46" customFormat="1" x14ac:dyDescent="0.25">
      <c r="A6" s="45">
        <v>2015</v>
      </c>
      <c r="B6" s="37" t="s">
        <v>53</v>
      </c>
      <c r="C6" s="46">
        <f>C16+C17+C18+C19</f>
        <v>1390297.6678474001</v>
      </c>
      <c r="D6" s="46">
        <f>D16+D17+D18+D19</f>
        <v>599776.37871080008</v>
      </c>
      <c r="E6" s="46">
        <f>E16+E17+E18+E19</f>
        <v>1294832.5608621999</v>
      </c>
      <c r="F6" s="46">
        <f>F16+F17+F18+F19</f>
        <v>334548.99893</v>
      </c>
      <c r="G6" s="46">
        <f t="shared" ref="G6:H6" si="1">G16+G17+G18+G19</f>
        <v>105730.72518950001</v>
      </c>
      <c r="H6" s="46">
        <f t="shared" si="1"/>
        <v>632224.51433160005</v>
      </c>
      <c r="I6" s="46">
        <f>I16+I17+I18+I19</f>
        <v>3812573.3121534698</v>
      </c>
      <c r="J6" s="46">
        <f t="shared" ref="J6:O6" si="2">J16+J17+J18+J19</f>
        <v>188189.1156324</v>
      </c>
      <c r="K6" s="46">
        <f t="shared" si="2"/>
        <v>414846.40374619991</v>
      </c>
      <c r="L6" s="46">
        <f t="shared" si="2"/>
        <v>1136267.40159806</v>
      </c>
      <c r="M6" s="46">
        <f t="shared" si="2"/>
        <v>216583.99448400002</v>
      </c>
      <c r="N6" s="46">
        <f t="shared" si="2"/>
        <v>512121.63708849996</v>
      </c>
      <c r="O6" s="46">
        <f t="shared" si="2"/>
        <v>908937.0502696</v>
      </c>
      <c r="P6" s="46">
        <f>P16+P17+P18+P19</f>
        <v>2908834.7417969001</v>
      </c>
      <c r="Q6" s="46">
        <f t="shared" ref="Q6:S6" si="3">Q16+Q17+Q18+Q19</f>
        <v>335212.99786279997</v>
      </c>
      <c r="R6" s="46">
        <f t="shared" si="3"/>
        <v>1779694.3165092</v>
      </c>
      <c r="S6" s="46">
        <f t="shared" si="3"/>
        <v>157485.1133159</v>
      </c>
      <c r="T6" s="46">
        <f>T16+T17+T18+T19</f>
        <v>186503.677516</v>
      </c>
      <c r="U6" s="46">
        <f>C6+E6+I6+P6+T6</f>
        <v>9593041.9601759706</v>
      </c>
    </row>
    <row r="7" spans="1:21" s="46" customFormat="1" x14ac:dyDescent="0.25">
      <c r="A7" s="45">
        <v>2016</v>
      </c>
      <c r="B7" s="37" t="s">
        <v>53</v>
      </c>
      <c r="C7" s="46">
        <f>C20+C21+C22+C23</f>
        <v>1241210.178781325</v>
      </c>
      <c r="D7" s="46">
        <f t="shared" ref="D7:U7" si="4">D20+D21+D22+D23</f>
        <v>576590.21195785794</v>
      </c>
      <c r="E7" s="46">
        <f t="shared" si="4"/>
        <v>1655852.3178626213</v>
      </c>
      <c r="F7" s="46">
        <f t="shared" si="4"/>
        <v>1030266.0156364671</v>
      </c>
      <c r="G7" s="46">
        <f t="shared" si="4"/>
        <v>232144.55481136101</v>
      </c>
      <c r="H7" s="46">
        <f t="shared" si="4"/>
        <v>207281.99629667902</v>
      </c>
      <c r="I7" s="46">
        <f t="shared" si="4"/>
        <v>3068014.8242046703</v>
      </c>
      <c r="J7" s="46">
        <f t="shared" si="4"/>
        <v>150891.76466267603</v>
      </c>
      <c r="K7" s="46">
        <f t="shared" si="4"/>
        <v>300662.91933924699</v>
      </c>
      <c r="L7" s="46">
        <f t="shared" si="4"/>
        <v>667388.05198944896</v>
      </c>
      <c r="M7" s="46">
        <f t="shared" si="4"/>
        <v>180481.71444538</v>
      </c>
      <c r="N7" s="46">
        <f t="shared" si="4"/>
        <v>535359.35836204002</v>
      </c>
      <c r="O7" s="46">
        <f t="shared" si="4"/>
        <v>785726.12745609297</v>
      </c>
      <c r="P7" s="46">
        <f t="shared" si="4"/>
        <v>2534491.987377285</v>
      </c>
      <c r="Q7" s="46">
        <f t="shared" si="4"/>
        <v>114957.62564265501</v>
      </c>
      <c r="R7" s="46">
        <f t="shared" si="4"/>
        <v>1538796.5573314782</v>
      </c>
      <c r="S7" s="46">
        <f t="shared" si="4"/>
        <v>122138.90907615901</v>
      </c>
      <c r="T7" s="46">
        <f t="shared" si="4"/>
        <v>27861.685522227002</v>
      </c>
      <c r="U7" s="46">
        <f t="shared" si="4"/>
        <v>8527430.9937481284</v>
      </c>
    </row>
    <row r="8" spans="1:21" s="46" customFormat="1" x14ac:dyDescent="0.25">
      <c r="A8" s="45">
        <v>2013</v>
      </c>
      <c r="B8" s="37" t="s">
        <v>54</v>
      </c>
      <c r="C8" s="46">
        <v>304219.966368364</v>
      </c>
      <c r="D8" s="46">
        <v>178248.70704445301</v>
      </c>
      <c r="E8" s="46">
        <v>830243.00658766693</v>
      </c>
      <c r="F8" s="46">
        <v>414095.11438282399</v>
      </c>
      <c r="G8" s="46">
        <v>51032.628822968996</v>
      </c>
      <c r="H8" s="46">
        <v>343031.20292425796</v>
      </c>
      <c r="I8" s="46">
        <v>1657522.503452363</v>
      </c>
      <c r="J8" s="46">
        <v>95744.088141698012</v>
      </c>
      <c r="K8" s="46">
        <v>183241.66421051999</v>
      </c>
      <c r="L8" s="46">
        <v>386037.54207800899</v>
      </c>
      <c r="M8" s="46">
        <v>221594.75639347101</v>
      </c>
      <c r="N8" s="46">
        <v>218308.04288908999</v>
      </c>
      <c r="O8" s="46">
        <v>327614.94613848103</v>
      </c>
      <c r="P8" s="46">
        <v>591786.34054542193</v>
      </c>
      <c r="Q8" s="46">
        <v>4737.7651873029999</v>
      </c>
      <c r="R8" s="46">
        <v>0</v>
      </c>
      <c r="S8" s="46">
        <v>49956.786094742005</v>
      </c>
      <c r="T8" s="46">
        <v>68361.071920182207</v>
      </c>
      <c r="U8" s="46">
        <v>3452132.8888739981</v>
      </c>
    </row>
    <row r="9" spans="1:21" s="46" customFormat="1" x14ac:dyDescent="0.25">
      <c r="A9" s="45"/>
      <c r="B9" s="37" t="s">
        <v>55</v>
      </c>
      <c r="C9" s="46">
        <v>503768.29072967201</v>
      </c>
      <c r="D9" s="46">
        <v>218464.13276958797</v>
      </c>
      <c r="E9" s="46">
        <v>970965.80566993705</v>
      </c>
      <c r="F9" s="46">
        <v>441239.77149201505</v>
      </c>
      <c r="G9" s="46">
        <v>83531.182202918004</v>
      </c>
      <c r="H9" s="46">
        <v>442958.25049599196</v>
      </c>
      <c r="I9" s="46">
        <v>1410281.5169104459</v>
      </c>
      <c r="J9" s="46">
        <v>116587.503420069</v>
      </c>
      <c r="K9" s="46">
        <v>222832.02510038001</v>
      </c>
      <c r="L9" s="46">
        <v>201165.62988123798</v>
      </c>
      <c r="M9" s="46">
        <v>227494.46663040196</v>
      </c>
      <c r="N9" s="46">
        <v>238704.75829974201</v>
      </c>
      <c r="O9" s="46">
        <v>210294.710338579</v>
      </c>
      <c r="P9" s="46">
        <v>734568.54914388794</v>
      </c>
      <c r="Q9" s="46">
        <v>19285.453715255997</v>
      </c>
      <c r="R9" s="46">
        <v>0</v>
      </c>
      <c r="S9" s="46">
        <v>25326.777843226002</v>
      </c>
      <c r="T9" s="46">
        <v>123323.65755250922</v>
      </c>
      <c r="U9" s="46">
        <v>3742907.8200064525</v>
      </c>
    </row>
    <row r="10" spans="1:21" s="46" customFormat="1" x14ac:dyDescent="0.25">
      <c r="A10" s="45"/>
      <c r="B10" s="37" t="s">
        <v>56</v>
      </c>
      <c r="C10" s="46">
        <v>545039.50247583201</v>
      </c>
      <c r="D10" s="46">
        <v>192315.37218664703</v>
      </c>
      <c r="E10" s="46">
        <v>680594.96075166401</v>
      </c>
      <c r="F10" s="46">
        <v>278473.78920366697</v>
      </c>
      <c r="G10" s="46">
        <v>86386.65820125</v>
      </c>
      <c r="H10" s="46">
        <v>273079.338531702</v>
      </c>
      <c r="I10" s="46">
        <v>1594521.8322163469</v>
      </c>
      <c r="J10" s="46">
        <v>45702.168396460998</v>
      </c>
      <c r="K10" s="46">
        <v>174364.76682398201</v>
      </c>
      <c r="L10" s="46">
        <v>512446.06411167496</v>
      </c>
      <c r="M10" s="46">
        <v>233598.59058129496</v>
      </c>
      <c r="N10" s="46">
        <v>211410.11297568801</v>
      </c>
      <c r="O10" s="46">
        <v>262072.24216633796</v>
      </c>
      <c r="P10" s="46">
        <v>686385.51859070698</v>
      </c>
      <c r="Q10" s="46">
        <v>13120.675313242999</v>
      </c>
      <c r="R10" s="46">
        <v>0</v>
      </c>
      <c r="S10" s="46">
        <v>38155.222621003006</v>
      </c>
      <c r="T10" s="46">
        <v>66846.388895001961</v>
      </c>
      <c r="U10" s="46">
        <v>3573388.2029295517</v>
      </c>
    </row>
    <row r="11" spans="1:21" s="46" customFormat="1" x14ac:dyDescent="0.25">
      <c r="A11" s="45"/>
      <c r="B11" s="37" t="s">
        <v>57</v>
      </c>
      <c r="C11" s="46">
        <v>439838.99060537294</v>
      </c>
      <c r="D11" s="46">
        <v>167847.55444069399</v>
      </c>
      <c r="E11" s="46">
        <v>435479.66676588904</v>
      </c>
      <c r="F11" s="46">
        <v>70025.624628885009</v>
      </c>
      <c r="G11" s="46">
        <v>37380.016513210001</v>
      </c>
      <c r="H11" s="46">
        <v>289849.35644042003</v>
      </c>
      <c r="I11" s="46">
        <v>1416824.6103091601</v>
      </c>
      <c r="J11" s="46">
        <v>50852.120329515004</v>
      </c>
      <c r="K11" s="46">
        <v>149500.53960578999</v>
      </c>
      <c r="L11" s="46">
        <v>393673.55415937299</v>
      </c>
      <c r="M11" s="46">
        <v>310729.77234263497</v>
      </c>
      <c r="N11" s="46">
        <v>166903.58788702</v>
      </c>
      <c r="O11" s="46">
        <v>194866.61711968703</v>
      </c>
      <c r="P11" s="46">
        <v>881742.05452076695</v>
      </c>
      <c r="Q11" s="46">
        <v>35027.832243090001</v>
      </c>
      <c r="R11" s="46">
        <v>0</v>
      </c>
      <c r="S11" s="46">
        <v>57297.659434149995</v>
      </c>
      <c r="T11" s="46">
        <v>302957.34728898003</v>
      </c>
      <c r="U11" s="46">
        <v>3476842.6694901688</v>
      </c>
    </row>
    <row r="12" spans="1:21" s="46" customFormat="1" x14ac:dyDescent="0.25">
      <c r="A12" s="45">
        <v>2014</v>
      </c>
      <c r="B12" s="37" t="s">
        <v>54</v>
      </c>
      <c r="C12" s="46">
        <v>424379.05529576796</v>
      </c>
      <c r="D12" s="46">
        <v>171197.17442</v>
      </c>
      <c r="E12" s="46">
        <v>563173.06356068805</v>
      </c>
      <c r="F12" s="46">
        <v>147440.23365000001</v>
      </c>
      <c r="G12" s="46">
        <v>1651.5348561000001</v>
      </c>
      <c r="H12" s="46">
        <v>376764.26520000002</v>
      </c>
      <c r="I12" s="46">
        <v>1726959.1534885059</v>
      </c>
      <c r="J12" s="46">
        <v>56785.582690000003</v>
      </c>
      <c r="K12" s="46">
        <v>268402.17550000001</v>
      </c>
      <c r="L12" s="46">
        <v>461516.82129999995</v>
      </c>
      <c r="M12" s="46">
        <v>150850.27006000001</v>
      </c>
      <c r="N12" s="46">
        <v>310862.44062000001</v>
      </c>
      <c r="O12" s="46">
        <v>345956.89468999999</v>
      </c>
      <c r="P12" s="46">
        <v>1187476.6382807938</v>
      </c>
      <c r="Q12" s="46">
        <v>144152.25328</v>
      </c>
      <c r="R12" s="46">
        <v>0</v>
      </c>
      <c r="S12" s="46">
        <v>100918.37721000001</v>
      </c>
      <c r="T12" s="46">
        <v>67490.715385190008</v>
      </c>
      <c r="U12" s="46">
        <v>3969478.626010946</v>
      </c>
    </row>
    <row r="13" spans="1:21" s="46" customFormat="1" x14ac:dyDescent="0.25">
      <c r="A13" s="45"/>
      <c r="B13" s="37" t="s">
        <v>55</v>
      </c>
      <c r="C13" s="46">
        <v>410683.62307474599</v>
      </c>
      <c r="D13" s="46">
        <v>174587.779472647</v>
      </c>
      <c r="E13" s="46">
        <v>753879.21938324906</v>
      </c>
      <c r="F13" s="46">
        <v>250138.90298957401</v>
      </c>
      <c r="G13" s="46">
        <v>398.64466100000004</v>
      </c>
      <c r="H13" s="46">
        <v>413904.36792033003</v>
      </c>
      <c r="I13" s="46">
        <v>2083666.364670655</v>
      </c>
      <c r="J13" s="46">
        <v>57209.100317855002</v>
      </c>
      <c r="K13" s="46">
        <v>304405.33026973798</v>
      </c>
      <c r="L13" s="46">
        <v>449742.28314080695</v>
      </c>
      <c r="M13" s="46">
        <v>287368.29180175898</v>
      </c>
      <c r="N13" s="46">
        <v>248427.87588178398</v>
      </c>
      <c r="O13" s="46">
        <v>514078.58491310594</v>
      </c>
      <c r="P13" s="46">
        <v>1076396.616938944</v>
      </c>
      <c r="Q13" s="46">
        <v>121576.06387244401</v>
      </c>
      <c r="R13" s="46">
        <v>0</v>
      </c>
      <c r="S13" s="46">
        <v>77106.191634383009</v>
      </c>
      <c r="T13" s="46">
        <f>T39+T40+T41</f>
        <v>357529.90455350687</v>
      </c>
      <c r="U13" s="46">
        <f>C13+E13+I13+P13+T13</f>
        <v>4682155.728621101</v>
      </c>
    </row>
    <row r="14" spans="1:21" s="46" customFormat="1" x14ac:dyDescent="0.25">
      <c r="A14" s="45"/>
      <c r="B14" s="37" t="s">
        <v>56</v>
      </c>
      <c r="C14" s="46">
        <v>628170.51871009998</v>
      </c>
      <c r="D14" s="46">
        <v>326765.14185609005</v>
      </c>
      <c r="E14" s="46">
        <v>496513.91734586004</v>
      </c>
      <c r="F14" s="46">
        <v>137998.13980656999</v>
      </c>
      <c r="G14" s="46">
        <v>2891.869197</v>
      </c>
      <c r="H14" s="46">
        <v>287204.45965460001</v>
      </c>
      <c r="I14" s="46">
        <v>1979834.4780345501</v>
      </c>
      <c r="J14" s="46">
        <v>55029.598404730001</v>
      </c>
      <c r="K14" s="46">
        <v>152499.98497608001</v>
      </c>
      <c r="L14" s="46">
        <v>467338.18371255003</v>
      </c>
      <c r="M14" s="46">
        <v>166444.40421718001</v>
      </c>
      <c r="N14" s="46">
        <v>218570.53134958001</v>
      </c>
      <c r="O14" s="46">
        <v>387766.19476076995</v>
      </c>
      <c r="P14" s="46">
        <v>1533551.3133554501</v>
      </c>
      <c r="Q14" s="46">
        <v>124337.25610304999</v>
      </c>
      <c r="R14" s="46">
        <v>0</v>
      </c>
      <c r="S14" s="46">
        <v>31676.303960620004</v>
      </c>
      <c r="T14" s="46">
        <v>59774.057310550008</v>
      </c>
      <c r="U14" s="46">
        <v>4697844.2847565096</v>
      </c>
    </row>
    <row r="15" spans="1:21" s="46" customFormat="1" x14ac:dyDescent="0.25">
      <c r="A15" s="45"/>
      <c r="B15" s="37" t="s">
        <v>57</v>
      </c>
      <c r="C15" s="46">
        <f>C45+C46+C47</f>
        <v>462619.88897500001</v>
      </c>
      <c r="D15" s="46">
        <f t="shared" ref="D15:U15" si="5">D45+D46+D47</f>
        <v>152188.57090300001</v>
      </c>
      <c r="E15" s="46">
        <f t="shared" si="5"/>
        <v>424546.03148800001</v>
      </c>
      <c r="F15" s="46">
        <f t="shared" si="5"/>
        <v>80865.427640000009</v>
      </c>
      <c r="G15" s="46">
        <f t="shared" si="5"/>
        <v>25460.941187</v>
      </c>
      <c r="H15" s="46">
        <f t="shared" si="5"/>
        <v>239977.154583</v>
      </c>
      <c r="I15" s="46">
        <f t="shared" si="5"/>
        <v>1090709.921997</v>
      </c>
      <c r="J15" s="46">
        <f t="shared" si="5"/>
        <v>106438.16535299999</v>
      </c>
      <c r="K15" s="46">
        <f t="shared" si="5"/>
        <v>99611.337706999999</v>
      </c>
      <c r="L15" s="46">
        <f t="shared" si="5"/>
        <v>284260.46243700001</v>
      </c>
      <c r="M15" s="46">
        <f t="shared" si="5"/>
        <v>109096.494362</v>
      </c>
      <c r="N15" s="46">
        <f t="shared" si="5"/>
        <v>156805.20235699997</v>
      </c>
      <c r="O15" s="46">
        <f t="shared" si="5"/>
        <v>270183.36433000001</v>
      </c>
      <c r="P15" s="46">
        <f t="shared" si="5"/>
        <v>851807.339072</v>
      </c>
      <c r="Q15" s="46">
        <f t="shared" si="5"/>
        <v>126336.962911</v>
      </c>
      <c r="R15" s="46">
        <v>0</v>
      </c>
      <c r="S15" s="46">
        <f t="shared" si="5"/>
        <v>54909.498296999998</v>
      </c>
      <c r="T15" s="46">
        <f t="shared" si="5"/>
        <v>124879.337786</v>
      </c>
      <c r="U15" s="46">
        <f t="shared" si="5"/>
        <v>2954562.5193179999</v>
      </c>
    </row>
    <row r="16" spans="1:21" s="46" customFormat="1" x14ac:dyDescent="0.25">
      <c r="A16" s="45">
        <v>2015</v>
      </c>
      <c r="B16" s="37" t="s">
        <v>54</v>
      </c>
      <c r="C16" s="46">
        <v>496908.71049929998</v>
      </c>
      <c r="D16" s="46">
        <f>D48+D49+D50</f>
        <v>252692.93141230001</v>
      </c>
      <c r="E16" s="46">
        <v>266960.48908999999</v>
      </c>
      <c r="F16" s="46">
        <f>F48+F49+F50</f>
        <v>43788.428347999994</v>
      </c>
      <c r="G16" s="46">
        <f t="shared" ref="G16:H16" si="6">G48+G49+G50</f>
        <v>22794.391073999999</v>
      </c>
      <c r="H16" s="46">
        <f t="shared" si="6"/>
        <v>160182.05656500001</v>
      </c>
      <c r="I16" s="46">
        <v>991784.62708899996</v>
      </c>
      <c r="J16" s="46">
        <f>J48+J49+J50</f>
        <v>77178.809100000013</v>
      </c>
      <c r="K16" s="46">
        <f t="shared" ref="K16:P16" si="7">K48+K49+K50</f>
        <v>67653.690946000002</v>
      </c>
      <c r="L16" s="46">
        <f t="shared" si="7"/>
        <v>304122.05929599999</v>
      </c>
      <c r="M16" s="46">
        <f t="shared" si="7"/>
        <v>63986.262275000001</v>
      </c>
      <c r="N16" s="46">
        <f t="shared" si="7"/>
        <v>101909.881735</v>
      </c>
      <c r="O16" s="46">
        <f t="shared" si="7"/>
        <v>234544.72509200001</v>
      </c>
      <c r="P16" s="46">
        <f t="shared" si="7"/>
        <v>778003.02244299999</v>
      </c>
      <c r="Q16" s="46">
        <f>Q48+Q49+Q50</f>
        <v>132000.810337</v>
      </c>
      <c r="R16" s="46">
        <f>R48+R49+R50</f>
        <v>436555.04005900002</v>
      </c>
      <c r="S16" s="46">
        <f>S48+S49+S50</f>
        <v>64369.574741000004</v>
      </c>
      <c r="T16" s="46">
        <v>131402.90552900001</v>
      </c>
      <c r="U16" s="46">
        <f>C16+E16+I16+P16+T16</f>
        <v>2665059.7546502994</v>
      </c>
    </row>
    <row r="17" spans="1:22" s="46" customFormat="1" x14ac:dyDescent="0.25">
      <c r="A17" s="45"/>
      <c r="B17" s="37" t="s">
        <v>55</v>
      </c>
      <c r="C17" s="46">
        <f>C51+C52+C53</f>
        <v>382081.66303400003</v>
      </c>
      <c r="D17" s="46">
        <f t="shared" ref="D17:U17" si="8">D51+D52+D53</f>
        <v>122383.54965100001</v>
      </c>
      <c r="E17" s="46">
        <f t="shared" si="8"/>
        <v>377721.46072800003</v>
      </c>
      <c r="F17" s="46">
        <f t="shared" si="8"/>
        <v>116080.382468</v>
      </c>
      <c r="G17" s="46">
        <f t="shared" si="8"/>
        <v>24098.165429000001</v>
      </c>
      <c r="H17" s="46">
        <f t="shared" si="8"/>
        <v>202496.97220700001</v>
      </c>
      <c r="I17" s="46">
        <f t="shared" si="8"/>
        <v>1084353.113936</v>
      </c>
      <c r="J17" s="46">
        <f t="shared" si="8"/>
        <v>55909.900201999997</v>
      </c>
      <c r="K17" s="46">
        <f t="shared" si="8"/>
        <v>91594.299243000001</v>
      </c>
      <c r="L17" s="46">
        <f t="shared" si="8"/>
        <v>379864.50249799999</v>
      </c>
      <c r="M17" s="46">
        <f t="shared" si="8"/>
        <v>68079.297420000003</v>
      </c>
      <c r="N17" s="46">
        <f t="shared" si="8"/>
        <v>164024.96774399999</v>
      </c>
      <c r="O17" s="46">
        <f t="shared" si="8"/>
        <v>234550.55921000001</v>
      </c>
      <c r="P17" s="46">
        <f t="shared" si="8"/>
        <v>808718.47469059995</v>
      </c>
      <c r="Q17" s="46">
        <f t="shared" si="8"/>
        <v>79489.981116899988</v>
      </c>
      <c r="R17" s="46">
        <f>R51+R52+R53</f>
        <v>554207.08300599991</v>
      </c>
      <c r="S17" s="46">
        <f t="shared" si="8"/>
        <v>18199.0489175</v>
      </c>
      <c r="T17" s="46">
        <f t="shared" si="8"/>
        <v>915.62807999999995</v>
      </c>
      <c r="U17" s="46">
        <f t="shared" si="8"/>
        <v>2653790.3404685999</v>
      </c>
    </row>
    <row r="18" spans="1:22" s="46" customFormat="1" x14ac:dyDescent="0.25">
      <c r="A18" s="45"/>
      <c r="B18" s="37" t="s">
        <v>56</v>
      </c>
      <c r="C18" s="46">
        <f>C54+C55+C56</f>
        <v>287892.57982600003</v>
      </c>
      <c r="D18" s="46">
        <f t="shared" ref="D18:U18" si="9">D54+D55+D56</f>
        <v>140433.879893</v>
      </c>
      <c r="E18" s="46">
        <f t="shared" si="9"/>
        <v>383740.0216332</v>
      </c>
      <c r="F18" s="46">
        <f t="shared" si="9"/>
        <v>85510.551586999994</v>
      </c>
      <c r="G18" s="46">
        <f t="shared" si="9"/>
        <v>19647.936310000001</v>
      </c>
      <c r="H18" s="46">
        <f t="shared" si="9"/>
        <v>169439.87839720002</v>
      </c>
      <c r="I18" s="46">
        <f t="shared" si="9"/>
        <v>924998.68255200004</v>
      </c>
      <c r="J18" s="46">
        <f t="shared" si="9"/>
        <v>34266.719041999997</v>
      </c>
      <c r="K18" s="46">
        <f t="shared" si="9"/>
        <v>192231.68193799997</v>
      </c>
      <c r="L18" s="46">
        <f t="shared" si="9"/>
        <v>245066.484475</v>
      </c>
      <c r="M18" s="46">
        <f t="shared" si="9"/>
        <v>28570.278671</v>
      </c>
      <c r="N18" s="46">
        <f t="shared" si="9"/>
        <v>106603.728499</v>
      </c>
      <c r="O18" s="46">
        <f t="shared" si="9"/>
        <v>211357.202449</v>
      </c>
      <c r="P18" s="46">
        <f t="shared" si="9"/>
        <v>682451.06743299996</v>
      </c>
      <c r="Q18" s="46">
        <f t="shared" si="9"/>
        <v>80437.9729315</v>
      </c>
      <c r="R18" s="46">
        <f>R54+R55+R56</f>
        <v>408239.51128699997</v>
      </c>
      <c r="S18" s="46">
        <f t="shared" si="9"/>
        <v>29093.5668673</v>
      </c>
      <c r="T18" s="46">
        <f t="shared" si="9"/>
        <v>54131.951605999995</v>
      </c>
      <c r="U18" s="46">
        <f t="shared" si="9"/>
        <v>2333214.3030502</v>
      </c>
    </row>
    <row r="19" spans="1:22" s="46" customFormat="1" x14ac:dyDescent="0.25">
      <c r="A19" s="45"/>
      <c r="B19" s="37" t="s">
        <v>57</v>
      </c>
      <c r="C19" s="46">
        <f>C57+C58+C59</f>
        <v>223414.71448810003</v>
      </c>
      <c r="D19" s="46">
        <f>D57+D58+D59</f>
        <v>84266.017754500004</v>
      </c>
      <c r="E19" s="46">
        <f>E57+E58+E59</f>
        <v>266410.58941100002</v>
      </c>
      <c r="F19" s="46">
        <f>F57+F58+F59</f>
        <v>89169.636526999995</v>
      </c>
      <c r="G19" s="46">
        <f t="shared" ref="G19:H19" si="10">G57+G58+G59</f>
        <v>39190.232376500004</v>
      </c>
      <c r="H19" s="46">
        <f t="shared" si="10"/>
        <v>100105.60716239999</v>
      </c>
      <c r="I19" s="46">
        <f>I57+I58+I59</f>
        <v>811436.88857646997</v>
      </c>
      <c r="J19" s="46">
        <f t="shared" ref="J19:O19" si="11">J57+J58+J59</f>
        <v>20833.687288399997</v>
      </c>
      <c r="K19" s="46">
        <f t="shared" si="11"/>
        <v>63366.7316192</v>
      </c>
      <c r="L19" s="46">
        <f t="shared" si="11"/>
        <v>207214.35532906</v>
      </c>
      <c r="M19" s="46">
        <f t="shared" si="11"/>
        <v>55948.156117999999</v>
      </c>
      <c r="N19" s="46">
        <f t="shared" si="11"/>
        <v>139583.05911049998</v>
      </c>
      <c r="O19" s="46">
        <f t="shared" si="11"/>
        <v>228484.56351859999</v>
      </c>
      <c r="P19" s="46">
        <f>P57+P58+P59</f>
        <v>639662.17723029992</v>
      </c>
      <c r="Q19" s="46">
        <f t="shared" ref="Q19:S19" si="12">Q57+Q58+Q59</f>
        <v>43284.233477399997</v>
      </c>
      <c r="R19" s="46">
        <f t="shared" si="12"/>
        <v>380692.6821572</v>
      </c>
      <c r="S19" s="46">
        <f t="shared" si="12"/>
        <v>45822.922790099998</v>
      </c>
      <c r="T19" s="46">
        <f>T57+T58+T59</f>
        <v>53.192301</v>
      </c>
      <c r="U19" s="46">
        <f>U57+U58+U59</f>
        <v>1940977.5620068698</v>
      </c>
    </row>
    <row r="20" spans="1:22" s="46" customFormat="1" x14ac:dyDescent="0.25">
      <c r="A20" s="45">
        <v>2016</v>
      </c>
      <c r="B20" s="37" t="s">
        <v>54</v>
      </c>
      <c r="C20" s="46">
        <f>C60+C61+C62</f>
        <v>155695.208655205</v>
      </c>
      <c r="D20" s="46">
        <f t="shared" ref="D20:U20" si="13">D60+D61+D62</f>
        <v>55271.502641400002</v>
      </c>
      <c r="E20" s="46">
        <f t="shared" si="13"/>
        <v>315355.78982233501</v>
      </c>
      <c r="F20" s="46">
        <f t="shared" si="13"/>
        <v>160087.55435881601</v>
      </c>
      <c r="G20" s="46">
        <f t="shared" si="13"/>
        <v>47885.700873274</v>
      </c>
      <c r="H20" s="46">
        <f t="shared" si="13"/>
        <v>71727.740287045002</v>
      </c>
      <c r="I20" s="46">
        <f t="shared" si="13"/>
        <v>482050.25390137004</v>
      </c>
      <c r="J20" s="46">
        <f t="shared" si="13"/>
        <v>17109.762891576</v>
      </c>
      <c r="K20" s="46">
        <f t="shared" si="13"/>
        <v>41959.541758785999</v>
      </c>
      <c r="L20" s="46">
        <f t="shared" si="13"/>
        <v>62435.206284954998</v>
      </c>
      <c r="M20" s="46">
        <f t="shared" si="13"/>
        <v>34837.500078286001</v>
      </c>
      <c r="N20" s="46">
        <f t="shared" si="13"/>
        <v>94774.871527001</v>
      </c>
      <c r="O20" s="46">
        <f t="shared" si="13"/>
        <v>143565.70505679399</v>
      </c>
      <c r="P20" s="46">
        <f t="shared" si="13"/>
        <v>472716.93973052205</v>
      </c>
      <c r="Q20" s="46">
        <f t="shared" si="13"/>
        <v>34438.583781100002</v>
      </c>
      <c r="R20" s="46">
        <f t="shared" si="13"/>
        <v>266963.65094141499</v>
      </c>
      <c r="S20" s="46">
        <f t="shared" si="13"/>
        <v>54271.673439318009</v>
      </c>
      <c r="T20" s="46">
        <f t="shared" si="13"/>
        <v>12049.80797994</v>
      </c>
      <c r="U20" s="46">
        <f t="shared" si="13"/>
        <v>1437868.000089372</v>
      </c>
      <c r="V20" s="47"/>
    </row>
    <row r="21" spans="1:22" s="46" customFormat="1" x14ac:dyDescent="0.25">
      <c r="A21" s="45"/>
      <c r="B21" s="37" t="s">
        <v>55</v>
      </c>
      <c r="C21" s="46">
        <f>C63+C64+C65</f>
        <v>247363.238147631</v>
      </c>
      <c r="D21" s="46">
        <f t="shared" ref="D21:U21" si="14">D63+D64+D65</f>
        <v>97908.338095012994</v>
      </c>
      <c r="E21" s="46">
        <f t="shared" si="14"/>
        <v>442748.27112393</v>
      </c>
      <c r="F21" s="46">
        <f t="shared" si="14"/>
        <v>256156.85282174003</v>
      </c>
      <c r="G21" s="46">
        <f t="shared" si="14"/>
        <v>90573.124165429006</v>
      </c>
      <c r="H21" s="46">
        <f t="shared" si="14"/>
        <v>47591.819664800001</v>
      </c>
      <c r="I21" s="46">
        <f t="shared" si="14"/>
        <v>608898.15108554403</v>
      </c>
      <c r="J21" s="46">
        <f t="shared" si="14"/>
        <v>31577.607962937003</v>
      </c>
      <c r="K21" s="46">
        <f t="shared" si="14"/>
        <v>83752.083826088987</v>
      </c>
      <c r="L21" s="46">
        <f t="shared" si="14"/>
        <v>137229.80874439</v>
      </c>
      <c r="M21" s="46">
        <f t="shared" si="14"/>
        <v>29860.164902656998</v>
      </c>
      <c r="N21" s="46">
        <f t="shared" si="14"/>
        <v>91789.480183221996</v>
      </c>
      <c r="O21" s="46">
        <f t="shared" si="14"/>
        <v>179569.497885627</v>
      </c>
      <c r="P21" s="46">
        <f t="shared" si="14"/>
        <v>481968.62806571001</v>
      </c>
      <c r="Q21" s="46">
        <f t="shared" si="14"/>
        <v>23997.305295080001</v>
      </c>
      <c r="R21" s="46">
        <f t="shared" si="14"/>
        <v>338436.72879245505</v>
      </c>
      <c r="S21" s="46">
        <f t="shared" si="14"/>
        <v>23479.192474724001</v>
      </c>
      <c r="T21" s="46">
        <f t="shared" si="14"/>
        <v>7057.6848070699998</v>
      </c>
      <c r="U21" s="46">
        <f t="shared" si="14"/>
        <v>1788035.9732298851</v>
      </c>
    </row>
    <row r="22" spans="1:22" s="46" customFormat="1" x14ac:dyDescent="0.25">
      <c r="A22" s="45"/>
      <c r="B22" s="37" t="s">
        <v>56</v>
      </c>
      <c r="C22" s="46">
        <f>C66+C67+C68</f>
        <v>374677.16157126997</v>
      </c>
      <c r="D22" s="46">
        <f t="shared" ref="D22:U22" si="15">D66+D67+D68</f>
        <v>192850.92483252997</v>
      </c>
      <c r="E22" s="46">
        <f t="shared" si="15"/>
        <v>483550.58436596405</v>
      </c>
      <c r="F22" s="46">
        <f t="shared" si="15"/>
        <v>296811.01097675902</v>
      </c>
      <c r="G22" s="46">
        <f t="shared" si="15"/>
        <v>51744.075123135</v>
      </c>
      <c r="H22" s="46">
        <f t="shared" si="15"/>
        <v>64879.369848000002</v>
      </c>
      <c r="I22" s="46">
        <f t="shared" si="15"/>
        <v>766251.97046711494</v>
      </c>
      <c r="J22" s="46">
        <f t="shared" si="15"/>
        <v>30072.738337511</v>
      </c>
      <c r="K22" s="46">
        <f t="shared" si="15"/>
        <v>98006.260641215995</v>
      </c>
      <c r="L22" s="46">
        <f t="shared" si="15"/>
        <v>133500.40474942198</v>
      </c>
      <c r="M22" s="46">
        <f t="shared" si="15"/>
        <v>34702.776901478996</v>
      </c>
      <c r="N22" s="46">
        <f t="shared" si="15"/>
        <v>190534.44019698602</v>
      </c>
      <c r="O22" s="46">
        <f t="shared" si="15"/>
        <v>175811.48865099598</v>
      </c>
      <c r="P22" s="46">
        <f t="shared" si="15"/>
        <v>695661.73581485695</v>
      </c>
      <c r="Q22" s="46">
        <f t="shared" si="15"/>
        <v>16875.751197174999</v>
      </c>
      <c r="R22" s="46">
        <f t="shared" si="15"/>
        <v>457752.08595307101</v>
      </c>
      <c r="S22" s="46">
        <f t="shared" si="15"/>
        <v>12525.318811873</v>
      </c>
      <c r="T22" s="46">
        <f t="shared" si="15"/>
        <v>2449.9805204170002</v>
      </c>
      <c r="U22" s="46">
        <f t="shared" si="15"/>
        <v>2322591.4327396229</v>
      </c>
    </row>
    <row r="23" spans="1:22" s="46" customFormat="1" x14ac:dyDescent="0.25">
      <c r="A23" s="45"/>
      <c r="B23" s="37" t="s">
        <v>57</v>
      </c>
      <c r="C23" s="46">
        <f>C69+C70+C71</f>
        <v>463474.570407219</v>
      </c>
      <c r="D23" s="46">
        <f t="shared" ref="D23:U23" si="16">D69+D70+D71</f>
        <v>230559.44638891501</v>
      </c>
      <c r="E23" s="46">
        <f t="shared" si="16"/>
        <v>414197.67255039205</v>
      </c>
      <c r="F23" s="46">
        <f t="shared" si="16"/>
        <v>317210.59747915203</v>
      </c>
      <c r="G23" s="46">
        <f t="shared" si="16"/>
        <v>41941.654649523</v>
      </c>
      <c r="H23" s="46">
        <f t="shared" si="16"/>
        <v>23083.066496834002</v>
      </c>
      <c r="I23" s="46">
        <f t="shared" si="16"/>
        <v>1210814.448750641</v>
      </c>
      <c r="J23" s="46">
        <f t="shared" si="16"/>
        <v>72131.655470651996</v>
      </c>
      <c r="K23" s="46">
        <f t="shared" si="16"/>
        <v>76945.033113155994</v>
      </c>
      <c r="L23" s="46">
        <f t="shared" si="16"/>
        <v>334222.63221068197</v>
      </c>
      <c r="M23" s="46">
        <f t="shared" si="16"/>
        <v>81081.272562958009</v>
      </c>
      <c r="N23" s="46">
        <f t="shared" si="16"/>
        <v>158260.56645483099</v>
      </c>
      <c r="O23" s="46">
        <f t="shared" si="16"/>
        <v>286779.43586267601</v>
      </c>
      <c r="P23" s="46">
        <f t="shared" si="16"/>
        <v>884144.68376619602</v>
      </c>
      <c r="Q23" s="46">
        <f t="shared" si="16"/>
        <v>39645.985369299997</v>
      </c>
      <c r="R23" s="46">
        <f t="shared" si="16"/>
        <v>475644.09164453705</v>
      </c>
      <c r="S23" s="46">
        <f t="shared" si="16"/>
        <v>31862.724350244</v>
      </c>
      <c r="T23" s="46">
        <f t="shared" si="16"/>
        <v>6304.2122147999999</v>
      </c>
      <c r="U23" s="46">
        <f t="shared" si="16"/>
        <v>2978935.5876892479</v>
      </c>
    </row>
    <row r="24" spans="1:22" s="46" customFormat="1" x14ac:dyDescent="0.25">
      <c r="A24" s="45">
        <v>2013</v>
      </c>
      <c r="B24" s="37" t="s">
        <v>58</v>
      </c>
      <c r="C24" s="46">
        <v>139854.564816678</v>
      </c>
      <c r="D24" s="46">
        <v>76664.681392091996</v>
      </c>
      <c r="E24" s="46">
        <v>238483.35442329699</v>
      </c>
      <c r="F24" s="46">
        <v>109689.13454470399</v>
      </c>
      <c r="G24" s="46">
        <v>34478.867623389997</v>
      </c>
      <c r="H24" s="46">
        <v>93460.527755207993</v>
      </c>
      <c r="I24" s="46">
        <v>692511.51446702192</v>
      </c>
      <c r="J24" s="46">
        <v>20694.838795403</v>
      </c>
      <c r="K24" s="46">
        <v>40548.584580519993</v>
      </c>
      <c r="L24" s="46">
        <v>164445.557818909</v>
      </c>
      <c r="M24" s="46">
        <v>92502.702098606998</v>
      </c>
      <c r="N24" s="46">
        <v>106419.35961666099</v>
      </c>
      <c r="O24" s="46">
        <v>154328.783294908</v>
      </c>
      <c r="P24" s="46">
        <v>253369.467247447</v>
      </c>
      <c r="Q24" s="46">
        <v>2831.059033472</v>
      </c>
      <c r="R24" s="46">
        <v>0</v>
      </c>
      <c r="S24" s="46">
        <v>26229.584864944001</v>
      </c>
      <c r="T24" s="46">
        <v>33560.842256000033</v>
      </c>
      <c r="U24" s="46">
        <v>1357779.743210444</v>
      </c>
    </row>
    <row r="25" spans="1:22" s="46" customFormat="1" x14ac:dyDescent="0.25">
      <c r="A25" s="45"/>
      <c r="B25" s="37" t="s">
        <v>59</v>
      </c>
      <c r="C25" s="46">
        <v>59734.963991999997</v>
      </c>
      <c r="D25" s="46">
        <v>26460.536109000001</v>
      </c>
      <c r="E25" s="46">
        <v>260045.762093</v>
      </c>
      <c r="F25" s="46">
        <v>150405.36111</v>
      </c>
      <c r="G25" s="46">
        <v>308.40407299999998</v>
      </c>
      <c r="H25" s="46">
        <v>89356.573480999999</v>
      </c>
      <c r="I25" s="46">
        <v>465747.74998700002</v>
      </c>
      <c r="J25" s="46">
        <v>38433.594704000003</v>
      </c>
      <c r="K25" s="46">
        <v>93239.732013000001</v>
      </c>
      <c r="L25" s="46">
        <v>94251.961267000006</v>
      </c>
      <c r="M25" s="46">
        <v>48418.530078000003</v>
      </c>
      <c r="N25" s="46">
        <v>11731.168984</v>
      </c>
      <c r="O25" s="46">
        <v>89424.888598000005</v>
      </c>
      <c r="P25" s="46">
        <v>165422.38693099999</v>
      </c>
      <c r="Q25" s="46">
        <v>787.36021100000005</v>
      </c>
      <c r="R25" s="46">
        <v>0</v>
      </c>
      <c r="S25" s="46">
        <v>20908.782199000001</v>
      </c>
      <c r="T25" s="46">
        <v>16520.818485000054</v>
      </c>
      <c r="U25" s="46">
        <v>967471.68148799997</v>
      </c>
    </row>
    <row r="26" spans="1:22" s="46" customFormat="1" x14ac:dyDescent="0.25">
      <c r="A26" s="45"/>
      <c r="B26" s="37" t="s">
        <v>60</v>
      </c>
      <c r="C26" s="46">
        <v>104630.437559686</v>
      </c>
      <c r="D26" s="46">
        <v>75123.489543360993</v>
      </c>
      <c r="E26" s="46">
        <v>331713.89007137</v>
      </c>
      <c r="F26" s="46">
        <v>154000.61872812</v>
      </c>
      <c r="G26" s="46">
        <v>16245.357126579</v>
      </c>
      <c r="H26" s="46">
        <v>160214.10168805</v>
      </c>
      <c r="I26" s="46">
        <v>499263.23899834102</v>
      </c>
      <c r="J26" s="46">
        <v>36615.654642294998</v>
      </c>
      <c r="K26" s="46">
        <v>49453.347616999999</v>
      </c>
      <c r="L26" s="46">
        <v>127340.0229921</v>
      </c>
      <c r="M26" s="46">
        <v>80673.524216863996</v>
      </c>
      <c r="N26" s="46">
        <v>100157.514288429</v>
      </c>
      <c r="O26" s="46">
        <v>83861.274245573004</v>
      </c>
      <c r="P26" s="46">
        <v>172994.486366975</v>
      </c>
      <c r="Q26" s="46">
        <v>1119.345942831</v>
      </c>
      <c r="R26" s="46">
        <v>0</v>
      </c>
      <c r="S26" s="46">
        <v>2818.4190307979998</v>
      </c>
      <c r="T26" s="46">
        <v>18279.41117918212</v>
      </c>
      <c r="U26" s="46">
        <v>1126881.464175554</v>
      </c>
    </row>
    <row r="27" spans="1:22" s="46" customFormat="1" x14ac:dyDescent="0.25">
      <c r="A27" s="45"/>
      <c r="B27" s="37" t="s">
        <v>61</v>
      </c>
      <c r="C27" s="46">
        <v>186024.742751518</v>
      </c>
      <c r="D27" s="46">
        <v>89561.056880695993</v>
      </c>
      <c r="E27" s="46">
        <v>312623.16372912499</v>
      </c>
      <c r="F27" s="46">
        <v>156972.91696484102</v>
      </c>
      <c r="G27" s="46">
        <v>31929.678752169999</v>
      </c>
      <c r="H27" s="46">
        <v>122886.039028</v>
      </c>
      <c r="I27" s="46">
        <v>517595.30665199499</v>
      </c>
      <c r="J27" s="46">
        <v>29098.609077722002</v>
      </c>
      <c r="K27" s="46">
        <v>89787.271970468995</v>
      </c>
      <c r="L27" s="46">
        <v>63479.341380209</v>
      </c>
      <c r="M27" s="46">
        <v>96103.50469103799</v>
      </c>
      <c r="N27" s="46">
        <v>101509.72019345101</v>
      </c>
      <c r="O27" s="46">
        <v>66415.185597830001</v>
      </c>
      <c r="P27" s="46">
        <v>260929.576902336</v>
      </c>
      <c r="Q27" s="46">
        <v>14752.20732311</v>
      </c>
      <c r="R27" s="46">
        <v>0</v>
      </c>
      <c r="S27" s="46">
        <v>2875.304405202</v>
      </c>
      <c r="T27" s="46">
        <v>44359.1086980002</v>
      </c>
      <c r="U27" s="46">
        <v>1321531.8987329742</v>
      </c>
    </row>
    <row r="28" spans="1:22" s="46" customFormat="1" x14ac:dyDescent="0.25">
      <c r="A28" s="45"/>
      <c r="B28" s="37" t="s">
        <v>62</v>
      </c>
      <c r="C28" s="46">
        <v>91496.001963108996</v>
      </c>
      <c r="D28" s="46">
        <v>44141.735466204002</v>
      </c>
      <c r="E28" s="46">
        <v>490215.364331157</v>
      </c>
      <c r="F28" s="46">
        <v>151931.15421737501</v>
      </c>
      <c r="G28" s="46">
        <v>33781.205449734</v>
      </c>
      <c r="H28" s="46">
        <v>303082.231172172</v>
      </c>
      <c r="I28" s="46">
        <v>481884.516308402</v>
      </c>
      <c r="J28" s="46">
        <v>65574.319215035997</v>
      </c>
      <c r="K28" s="46">
        <v>67216.554614264998</v>
      </c>
      <c r="L28" s="46">
        <v>44313.210749836995</v>
      </c>
      <c r="M28" s="46">
        <v>81837.191749934995</v>
      </c>
      <c r="N28" s="46">
        <v>58352.620240818003</v>
      </c>
      <c r="O28" s="46">
        <v>81153.152164057014</v>
      </c>
      <c r="P28" s="46">
        <v>364576.425278679</v>
      </c>
      <c r="Q28" s="46">
        <v>1766.5510392049998</v>
      </c>
      <c r="R28" s="46">
        <v>0</v>
      </c>
      <c r="S28" s="46">
        <v>2928.1193551380002</v>
      </c>
      <c r="T28" s="46">
        <v>48710.715457509039</v>
      </c>
      <c r="U28" s="46">
        <v>1476883.0233388559</v>
      </c>
    </row>
    <row r="29" spans="1:22" s="46" customFormat="1" x14ac:dyDescent="0.25">
      <c r="A29" s="45"/>
      <c r="B29" s="37" t="s">
        <v>63</v>
      </c>
      <c r="C29" s="46">
        <v>226247.54601504502</v>
      </c>
      <c r="D29" s="46">
        <v>84761.340422688008</v>
      </c>
      <c r="E29" s="46">
        <v>168127.27760965499</v>
      </c>
      <c r="F29" s="46">
        <v>132335.70030979899</v>
      </c>
      <c r="G29" s="46">
        <v>17820.298001013998</v>
      </c>
      <c r="H29" s="46">
        <v>16989.980295819998</v>
      </c>
      <c r="I29" s="46">
        <v>410801.693950049</v>
      </c>
      <c r="J29" s="46">
        <v>21914.575127311</v>
      </c>
      <c r="K29" s="46">
        <v>65828.198515646</v>
      </c>
      <c r="L29" s="46">
        <v>93373.077751192002</v>
      </c>
      <c r="M29" s="46">
        <v>49553.770189429</v>
      </c>
      <c r="N29" s="46">
        <v>78842.417865473006</v>
      </c>
      <c r="O29" s="46">
        <v>62726.372576692003</v>
      </c>
      <c r="P29" s="46">
        <v>109062.54696287301</v>
      </c>
      <c r="Q29" s="46">
        <v>2766.6953529409998</v>
      </c>
      <c r="R29" s="46">
        <v>0</v>
      </c>
      <c r="S29" s="46">
        <v>19523.354082886002</v>
      </c>
      <c r="T29" s="46">
        <v>30253.83339699998</v>
      </c>
      <c r="U29" s="46">
        <v>944492.8979346219</v>
      </c>
    </row>
    <row r="30" spans="1:22" s="46" customFormat="1" x14ac:dyDescent="0.25">
      <c r="A30" s="45"/>
      <c r="B30" s="37" t="s">
        <v>64</v>
      </c>
      <c r="C30" s="46">
        <v>162042.59629446399</v>
      </c>
      <c r="D30" s="46">
        <v>39571.095411719005</v>
      </c>
      <c r="E30" s="46">
        <v>177040.783912857</v>
      </c>
      <c r="F30" s="46">
        <v>50870.192506220003</v>
      </c>
      <c r="G30" s="46">
        <v>32496.584767369997</v>
      </c>
      <c r="H30" s="46">
        <v>75687.066189101999</v>
      </c>
      <c r="I30" s="46">
        <v>519152.87507841602</v>
      </c>
      <c r="J30" s="46">
        <v>2157.9728658080003</v>
      </c>
      <c r="K30" s="46">
        <v>96877.781930605997</v>
      </c>
      <c r="L30" s="46">
        <v>148304.15116082598</v>
      </c>
      <c r="M30" s="46">
        <v>71477.005291675989</v>
      </c>
      <c r="N30" s="46">
        <v>92371.660914598004</v>
      </c>
      <c r="O30" s="46">
        <v>89160.40467805299</v>
      </c>
      <c r="P30" s="46">
        <v>255346.25309335699</v>
      </c>
      <c r="Q30" s="46">
        <v>4366.7247521029994</v>
      </c>
      <c r="R30" s="46">
        <v>0</v>
      </c>
      <c r="S30" s="46">
        <v>16746.626477087</v>
      </c>
      <c r="T30" s="46">
        <v>16068.420604000799</v>
      </c>
      <c r="U30" s="46">
        <v>1129650.9289830949</v>
      </c>
    </row>
    <row r="31" spans="1:22" s="46" customFormat="1" x14ac:dyDescent="0.25">
      <c r="A31" s="45"/>
      <c r="B31" s="37" t="s">
        <v>65</v>
      </c>
      <c r="C31" s="46">
        <v>204597.16168385401</v>
      </c>
      <c r="D31" s="46">
        <v>72115.445607538</v>
      </c>
      <c r="E31" s="46">
        <v>300876.79810582002</v>
      </c>
      <c r="F31" s="46">
        <v>126029.84793201</v>
      </c>
      <c r="G31" s="46">
        <v>35851.294485809995</v>
      </c>
      <c r="H31" s="46">
        <v>136963.960961</v>
      </c>
      <c r="I31" s="46">
        <v>576191.57431213791</v>
      </c>
      <c r="J31" s="46">
        <v>23012.237224616001</v>
      </c>
      <c r="K31" s="46">
        <v>48890.577633558001</v>
      </c>
      <c r="L31" s="46">
        <v>214359.232311984</v>
      </c>
      <c r="M31" s="46">
        <v>77010.367228289993</v>
      </c>
      <c r="N31" s="46">
        <v>49667.007345230006</v>
      </c>
      <c r="O31" s="46">
        <v>75304.185006500004</v>
      </c>
      <c r="P31" s="46">
        <v>172397.46982087599</v>
      </c>
      <c r="Q31" s="46">
        <v>5273.3889199499999</v>
      </c>
      <c r="R31" s="46">
        <v>0</v>
      </c>
      <c r="S31" s="46">
        <v>1758.6167528599999</v>
      </c>
      <c r="T31" s="46">
        <v>33537.318757001078</v>
      </c>
      <c r="U31" s="46">
        <v>1287600.3226796889</v>
      </c>
    </row>
    <row r="32" spans="1:22" s="46" customFormat="1" x14ac:dyDescent="0.25">
      <c r="A32" s="45"/>
      <c r="B32" s="37" t="s">
        <v>66</v>
      </c>
      <c r="C32" s="46">
        <v>178399.74449751401</v>
      </c>
      <c r="D32" s="46">
        <v>80628.831167390003</v>
      </c>
      <c r="E32" s="46">
        <v>202677.37873298701</v>
      </c>
      <c r="F32" s="46">
        <v>101573.74876543699</v>
      </c>
      <c r="G32" s="46">
        <v>18038.778948070001</v>
      </c>
      <c r="H32" s="46">
        <v>60428.311381599997</v>
      </c>
      <c r="I32" s="46">
        <v>499177.38282579306</v>
      </c>
      <c r="J32" s="46">
        <v>20531.958306036999</v>
      </c>
      <c r="K32" s="46">
        <v>28596.407259817999</v>
      </c>
      <c r="L32" s="46">
        <v>149782.68063886499</v>
      </c>
      <c r="M32" s="46">
        <v>85111.218061328997</v>
      </c>
      <c r="N32" s="46">
        <v>69371.444715859994</v>
      </c>
      <c r="O32" s="46">
        <v>97607.652481785</v>
      </c>
      <c r="P32" s="46">
        <v>258641.79567647399</v>
      </c>
      <c r="Q32" s="46">
        <v>3480.56164119</v>
      </c>
      <c r="R32" s="46">
        <v>0</v>
      </c>
      <c r="S32" s="46">
        <v>19649.979391056</v>
      </c>
      <c r="T32" s="46">
        <v>17240.649534000084</v>
      </c>
      <c r="U32" s="46">
        <v>1156136.9512667682</v>
      </c>
    </row>
    <row r="33" spans="1:21" s="46" customFormat="1" x14ac:dyDescent="0.25">
      <c r="A33" s="45"/>
      <c r="B33" s="37" t="s">
        <v>67</v>
      </c>
      <c r="C33" s="46">
        <v>134562.80000647999</v>
      </c>
      <c r="D33" s="46">
        <v>35256.639111550001</v>
      </c>
      <c r="E33" s="46">
        <v>178203.86768969</v>
      </c>
      <c r="F33" s="46">
        <v>39640.017046180001</v>
      </c>
      <c r="G33" s="46">
        <v>18879.32312393</v>
      </c>
      <c r="H33" s="46">
        <v>119518.98778258001</v>
      </c>
      <c r="I33" s="46">
        <v>446924.23772459995</v>
      </c>
      <c r="J33" s="46">
        <v>2795.2595860300003</v>
      </c>
      <c r="K33" s="46">
        <v>51629.922041140002</v>
      </c>
      <c r="L33" s="46">
        <v>76966.962120609998</v>
      </c>
      <c r="M33" s="46">
        <v>162662.87521355</v>
      </c>
      <c r="N33" s="46">
        <v>47916.522536919998</v>
      </c>
      <c r="O33" s="46">
        <v>42724.99658426</v>
      </c>
      <c r="P33" s="46">
        <v>281773.26389556</v>
      </c>
      <c r="Q33" s="46">
        <v>2602.2264814099999</v>
      </c>
      <c r="R33" s="46">
        <v>0</v>
      </c>
      <c r="S33" s="46">
        <v>18086.017330119997</v>
      </c>
      <c r="T33" s="46">
        <v>43969.718106189997</v>
      </c>
      <c r="U33" s="46">
        <v>1085433.88742252</v>
      </c>
    </row>
    <row r="34" spans="1:21" s="46" customFormat="1" x14ac:dyDescent="0.25">
      <c r="A34" s="45"/>
      <c r="B34" s="37" t="s">
        <v>68</v>
      </c>
      <c r="C34" s="46">
        <v>154371.80609489299</v>
      </c>
      <c r="D34" s="46">
        <v>93265.866706143992</v>
      </c>
      <c r="E34" s="46">
        <v>138768.71240219902</v>
      </c>
      <c r="F34" s="46">
        <v>1983.9917417049999</v>
      </c>
      <c r="G34" s="46">
        <v>17062.456436280001</v>
      </c>
      <c r="H34" s="46">
        <v>102738.06268684</v>
      </c>
      <c r="I34" s="46">
        <v>484574.32756856002</v>
      </c>
      <c r="J34" s="46">
        <v>25783.990706485001</v>
      </c>
      <c r="K34" s="46">
        <v>68664.053715650007</v>
      </c>
      <c r="L34" s="46">
        <v>141282.183167763</v>
      </c>
      <c r="M34" s="46">
        <v>48004.750039084996</v>
      </c>
      <c r="N34" s="46">
        <v>65107.8230301</v>
      </c>
      <c r="O34" s="46">
        <v>84507.945994427006</v>
      </c>
      <c r="P34" s="46">
        <v>266592.20961798698</v>
      </c>
      <c r="Q34" s="46">
        <v>24743.599857680001</v>
      </c>
      <c r="R34" s="46">
        <v>0</v>
      </c>
      <c r="S34" s="46">
        <v>20413.595768029998</v>
      </c>
      <c r="T34" s="46">
        <v>159772.68413479</v>
      </c>
      <c r="U34" s="46">
        <v>1204079.7398184291</v>
      </c>
    </row>
    <row r="35" spans="1:21" s="46" customFormat="1" x14ac:dyDescent="0.25">
      <c r="A35" s="45"/>
      <c r="B35" s="37" t="s">
        <v>69</v>
      </c>
      <c r="C35" s="46">
        <v>150904.38450399999</v>
      </c>
      <c r="D35" s="46">
        <v>39325.048623000002</v>
      </c>
      <c r="E35" s="46">
        <v>118507.08667400001</v>
      </c>
      <c r="F35" s="46">
        <v>28401.615840999999</v>
      </c>
      <c r="G35" s="46">
        <v>1438.2369530000001</v>
      </c>
      <c r="H35" s="46">
        <v>67592.305970999994</v>
      </c>
      <c r="I35" s="46">
        <v>485326.04501599999</v>
      </c>
      <c r="J35" s="46">
        <v>22272.870037000001</v>
      </c>
      <c r="K35" s="46">
        <v>29206.563848999998</v>
      </c>
      <c r="L35" s="46">
        <v>175424.40887099999</v>
      </c>
      <c r="M35" s="46">
        <v>100062.14709</v>
      </c>
      <c r="N35" s="46">
        <v>53879.242319999998</v>
      </c>
      <c r="O35" s="46">
        <v>67633.674541</v>
      </c>
      <c r="P35" s="46">
        <v>333376.58100721997</v>
      </c>
      <c r="Q35" s="46">
        <v>7682.0059039999996</v>
      </c>
      <c r="R35" s="46">
        <v>0</v>
      </c>
      <c r="S35" s="46">
        <v>18798.046335999999</v>
      </c>
      <c r="T35" s="46">
        <v>99214.945047999994</v>
      </c>
      <c r="U35" s="46">
        <v>1187329.0422492197</v>
      </c>
    </row>
    <row r="36" spans="1:21" s="46" customFormat="1" x14ac:dyDescent="0.25">
      <c r="A36" s="45">
        <v>2014</v>
      </c>
      <c r="B36" s="37" t="s">
        <v>58</v>
      </c>
      <c r="C36" s="46">
        <v>122731.54691597901</v>
      </c>
      <c r="D36" s="46">
        <v>47842.910669999997</v>
      </c>
      <c r="E36" s="46">
        <v>130630.51528639</v>
      </c>
      <c r="F36" s="46">
        <v>22571.083490000001</v>
      </c>
      <c r="G36" s="46">
        <v>1408.3158840000001</v>
      </c>
      <c r="H36" s="46">
        <v>103861.0531</v>
      </c>
      <c r="I36" s="46">
        <v>746556.36151067598</v>
      </c>
      <c r="J36" s="46">
        <v>18425.839690000001</v>
      </c>
      <c r="K36" s="46">
        <v>149889.03200000001</v>
      </c>
      <c r="L36" s="46">
        <v>153082.0227</v>
      </c>
      <c r="M36" s="46">
        <v>89721.649109999998</v>
      </c>
      <c r="N36" s="46">
        <v>124011.4402</v>
      </c>
      <c r="O36" s="46">
        <v>150709.53769999999</v>
      </c>
      <c r="P36" s="46">
        <v>388553.73272484494</v>
      </c>
      <c r="Q36" s="46">
        <v>49556.91534</v>
      </c>
      <c r="R36" s="46">
        <v>0</v>
      </c>
      <c r="S36" s="46">
        <v>45074.929929999998</v>
      </c>
      <c r="T36" s="46">
        <v>33951.698069140002</v>
      </c>
      <c r="U36" s="46">
        <v>1422423.85450703</v>
      </c>
    </row>
    <row r="37" spans="1:21" s="46" customFormat="1" x14ac:dyDescent="0.25">
      <c r="A37" s="45"/>
      <c r="B37" s="37" t="s">
        <v>59</v>
      </c>
      <c r="C37" s="46">
        <v>168611.82566713699</v>
      </c>
      <c r="D37" s="46">
        <v>84612.900299999994</v>
      </c>
      <c r="E37" s="46">
        <v>196103.08771364001</v>
      </c>
      <c r="F37" s="46">
        <v>57459.674959999997</v>
      </c>
      <c r="G37" s="46">
        <v>9.2485800000000005</v>
      </c>
      <c r="H37" s="46">
        <v>120618.1381</v>
      </c>
      <c r="I37" s="46">
        <v>480251.32117834495</v>
      </c>
      <c r="J37" s="46">
        <v>1928.05846</v>
      </c>
      <c r="K37" s="46">
        <v>67092.402480000004</v>
      </c>
      <c r="L37" s="46">
        <v>166092.12789999999</v>
      </c>
      <c r="M37" s="46">
        <v>38695.871140000003</v>
      </c>
      <c r="N37" s="46">
        <v>93736.043869999994</v>
      </c>
      <c r="O37" s="46">
        <v>75029.982990000004</v>
      </c>
      <c r="P37" s="46">
        <v>401937.10969343298</v>
      </c>
      <c r="Q37" s="46">
        <v>30525.350760000001</v>
      </c>
      <c r="R37" s="46">
        <v>0</v>
      </c>
      <c r="S37" s="46">
        <v>22815.504079999999</v>
      </c>
      <c r="T37" s="46">
        <v>16164.309713099999</v>
      </c>
      <c r="U37" s="46">
        <v>1263067.653965655</v>
      </c>
    </row>
    <row r="38" spans="1:21" s="46" customFormat="1" x14ac:dyDescent="0.25">
      <c r="A38" s="45"/>
      <c r="B38" s="37" t="s">
        <v>60</v>
      </c>
      <c r="C38" s="46">
        <v>133035.68271265199</v>
      </c>
      <c r="D38" s="46">
        <v>38741.363449999997</v>
      </c>
      <c r="E38" s="46">
        <v>236439.46056065799</v>
      </c>
      <c r="F38" s="46">
        <v>67409.475200000001</v>
      </c>
      <c r="G38" s="46">
        <v>233.9703921</v>
      </c>
      <c r="H38" s="46">
        <v>152285.07399999999</v>
      </c>
      <c r="I38" s="46">
        <v>500151.47079948499</v>
      </c>
      <c r="J38" s="46">
        <v>36431.684540000002</v>
      </c>
      <c r="K38" s="46">
        <v>51420.741020000001</v>
      </c>
      <c r="L38" s="46">
        <v>142342.67069999999</v>
      </c>
      <c r="M38" s="46">
        <v>22432.749810000001</v>
      </c>
      <c r="N38" s="46">
        <v>93114.956550000003</v>
      </c>
      <c r="O38" s="46">
        <v>120217.374</v>
      </c>
      <c r="P38" s="46">
        <v>396985.79586251598</v>
      </c>
      <c r="Q38" s="46">
        <v>64069.987179999996</v>
      </c>
      <c r="R38" s="46">
        <v>0</v>
      </c>
      <c r="S38" s="46">
        <v>33027.943200000002</v>
      </c>
      <c r="T38" s="46">
        <v>17374.707602950002</v>
      </c>
      <c r="U38" s="46">
        <v>1283987.117538261</v>
      </c>
    </row>
    <row r="39" spans="1:21" s="46" customFormat="1" x14ac:dyDescent="0.25">
      <c r="A39" s="45"/>
      <c r="B39" s="37" t="s">
        <v>61</v>
      </c>
      <c r="C39" s="46">
        <v>188289.12458807998</v>
      </c>
      <c r="D39" s="46">
        <v>54774.025626091003</v>
      </c>
      <c r="E39" s="46">
        <v>243070.811034529</v>
      </c>
      <c r="F39" s="46">
        <v>127933.51384631</v>
      </c>
      <c r="G39" s="46">
        <v>17.834353</v>
      </c>
      <c r="H39" s="46">
        <v>102604.40026967</v>
      </c>
      <c r="I39" s="46">
        <v>686517.40272423998</v>
      </c>
      <c r="J39" s="46">
        <v>19189.389676359002</v>
      </c>
      <c r="K39" s="46">
        <v>21759.857145000002</v>
      </c>
      <c r="L39" s="46">
        <v>117274.323332552</v>
      </c>
      <c r="M39" s="46">
        <v>75509.017281016</v>
      </c>
      <c r="N39" s="46">
        <v>111660.64100730901</v>
      </c>
      <c r="O39" s="46">
        <v>212773.87192490799</v>
      </c>
      <c r="P39" s="46">
        <v>378561.906019705</v>
      </c>
      <c r="Q39" s="46">
        <v>31222.360794213</v>
      </c>
      <c r="R39" s="46">
        <v>0</v>
      </c>
      <c r="S39" s="46">
        <v>41776.830491305998</v>
      </c>
      <c r="T39" s="46">
        <v>16449.077013553</v>
      </c>
      <c r="U39" s="46">
        <v>1512888.321380107</v>
      </c>
    </row>
    <row r="40" spans="1:21" s="46" customFormat="1" x14ac:dyDescent="0.25">
      <c r="A40" s="45"/>
      <c r="B40" s="37" t="s">
        <v>62</v>
      </c>
      <c r="C40" s="46">
        <v>112263.19102642599</v>
      </c>
      <c r="D40" s="46">
        <v>89181.860887435003</v>
      </c>
      <c r="E40" s="46">
        <v>259689.05262904902</v>
      </c>
      <c r="F40" s="46">
        <v>87205.722743482998</v>
      </c>
      <c r="G40" s="46">
        <v>126.44139199999999</v>
      </c>
      <c r="H40" s="46">
        <v>99753.119686460996</v>
      </c>
      <c r="I40" s="46">
        <v>711222.30732382298</v>
      </c>
      <c r="J40" s="46">
        <v>13676.468724</v>
      </c>
      <c r="K40" s="46">
        <v>77955.182438542004</v>
      </c>
      <c r="L40" s="46">
        <v>190651.16806248401</v>
      </c>
      <c r="M40" s="46">
        <v>110485.81441640899</v>
      </c>
      <c r="N40" s="46">
        <v>36566.192745704</v>
      </c>
      <c r="O40" s="46">
        <v>200090.41541157998</v>
      </c>
      <c r="P40" s="46">
        <v>350340.10719811602</v>
      </c>
      <c r="Q40" s="46">
        <v>47372.746675275004</v>
      </c>
      <c r="R40" s="46">
        <v>0</v>
      </c>
      <c r="S40" s="46">
        <v>29564.263305087003</v>
      </c>
      <c r="T40" s="46">
        <v>155846.14577150298</v>
      </c>
      <c r="U40" s="46">
        <f>C40+E40+I40+P40+T40</f>
        <v>1589360.803948917</v>
      </c>
    </row>
    <row r="41" spans="1:21" s="46" customFormat="1" x14ac:dyDescent="0.25">
      <c r="A41" s="45"/>
      <c r="B41" s="37" t="s">
        <v>63</v>
      </c>
      <c r="C41" s="46">
        <v>110131.30746024</v>
      </c>
      <c r="D41" s="46">
        <v>30631.892959121004</v>
      </c>
      <c r="E41" s="46">
        <v>251119.355719671</v>
      </c>
      <c r="F41" s="46">
        <v>34999.666399780996</v>
      </c>
      <c r="G41" s="46">
        <v>254.36891600000001</v>
      </c>
      <c r="H41" s="46">
        <v>211546.847964199</v>
      </c>
      <c r="I41" s="46">
        <v>685926.65462259203</v>
      </c>
      <c r="J41" s="46">
        <v>24343.241917495998</v>
      </c>
      <c r="K41" s="46">
        <v>204690.29068619601</v>
      </c>
      <c r="L41" s="46">
        <v>141816.79174577098</v>
      </c>
      <c r="M41" s="46">
        <v>101373.46010433399</v>
      </c>
      <c r="N41" s="46">
        <v>100201.04212877099</v>
      </c>
      <c r="O41" s="46">
        <v>101214.297576618</v>
      </c>
      <c r="P41" s="46">
        <v>347494.60372112301</v>
      </c>
      <c r="Q41" s="46">
        <v>42980.956402955999</v>
      </c>
      <c r="R41" s="46">
        <v>0</v>
      </c>
      <c r="S41" s="46">
        <v>5765.0978379899998</v>
      </c>
      <c r="T41" s="46">
        <v>185234.68176845092</v>
      </c>
      <c r="U41" s="46">
        <f>C41+E41+I41+P41+T41</f>
        <v>1579906.6032920768</v>
      </c>
    </row>
    <row r="42" spans="1:21" s="46" customFormat="1" x14ac:dyDescent="0.25">
      <c r="A42" s="45"/>
      <c r="B42" s="37" t="s">
        <v>64</v>
      </c>
      <c r="C42" s="46">
        <v>145655.61597635999</v>
      </c>
      <c r="D42" s="46">
        <v>61763.696385959993</v>
      </c>
      <c r="E42" s="46">
        <v>121066.34715419999</v>
      </c>
      <c r="F42" s="46">
        <v>37233.693954000002</v>
      </c>
      <c r="G42" s="46">
        <v>80.418068000000005</v>
      </c>
      <c r="H42" s="46">
        <v>77389.908875059991</v>
      </c>
      <c r="I42" s="46">
        <v>635498.88950172998</v>
      </c>
      <c r="J42" s="46">
        <v>20127.041599830001</v>
      </c>
      <c r="K42" s="46">
        <v>43360.1063431</v>
      </c>
      <c r="L42" s="46">
        <v>118536.96691128999</v>
      </c>
      <c r="M42" s="46">
        <v>48497.41911771</v>
      </c>
      <c r="N42" s="46">
        <v>65788.076421870006</v>
      </c>
      <c r="O42" s="46">
        <v>105910.60124228</v>
      </c>
      <c r="P42" s="46">
        <v>371972.06489648001</v>
      </c>
      <c r="Q42" s="46">
        <v>16413.90573934</v>
      </c>
      <c r="R42" s="46">
        <v>0</v>
      </c>
      <c r="S42" s="46">
        <v>891.78665999999998</v>
      </c>
      <c r="T42" s="46">
        <v>16122.914588110001</v>
      </c>
      <c r="U42" s="46">
        <v>1290315.83211688</v>
      </c>
    </row>
    <row r="43" spans="1:21" s="46" customFormat="1" x14ac:dyDescent="0.25">
      <c r="A43" s="45"/>
      <c r="B43" s="37" t="s">
        <v>65</v>
      </c>
      <c r="C43" s="46">
        <v>332527.13478562998</v>
      </c>
      <c r="D43" s="46">
        <v>193917.76448618004</v>
      </c>
      <c r="E43" s="46">
        <v>270610.76697702002</v>
      </c>
      <c r="F43" s="46">
        <v>84143.562359839998</v>
      </c>
      <c r="G43" s="46">
        <v>343.23360500000001</v>
      </c>
      <c r="H43" s="46">
        <v>145016.09915248002</v>
      </c>
      <c r="I43" s="46">
        <v>874534.01954211004</v>
      </c>
      <c r="J43" s="46">
        <v>16986.468672110001</v>
      </c>
      <c r="K43" s="46">
        <v>58536.455364250003</v>
      </c>
      <c r="L43" s="46">
        <v>242386.61118692002</v>
      </c>
      <c r="M43" s="46">
        <v>76823.110169530002</v>
      </c>
      <c r="N43" s="46">
        <v>91248.129994610004</v>
      </c>
      <c r="O43" s="46">
        <v>169451.89104341</v>
      </c>
      <c r="P43" s="46">
        <v>784270.91830233997</v>
      </c>
      <c r="Q43" s="46">
        <v>79525.618010389997</v>
      </c>
      <c r="R43" s="46">
        <v>0</v>
      </c>
      <c r="S43" s="46">
        <v>16127.719273000001</v>
      </c>
      <c r="T43" s="46">
        <v>29022.491752240003</v>
      </c>
      <c r="U43" s="46">
        <v>2290965.3313593399</v>
      </c>
    </row>
    <row r="44" spans="1:21" s="46" customFormat="1" x14ac:dyDescent="0.25">
      <c r="A44" s="45"/>
      <c r="B44" s="37" t="s">
        <v>66</v>
      </c>
      <c r="C44" s="46">
        <v>149987.76794810998</v>
      </c>
      <c r="D44" s="46">
        <v>71083.68098395002</v>
      </c>
      <c r="E44" s="46">
        <v>104836.80321463999</v>
      </c>
      <c r="F44" s="46">
        <v>16620.883492730001</v>
      </c>
      <c r="G44" s="46">
        <v>2468.2175240000001</v>
      </c>
      <c r="H44" s="46">
        <v>64798.45162706</v>
      </c>
      <c r="I44" s="46">
        <v>469801.56899071002</v>
      </c>
      <c r="J44" s="46">
        <v>17916.088132790002</v>
      </c>
      <c r="K44" s="46">
        <v>50603.423268730003</v>
      </c>
      <c r="L44" s="46">
        <v>106414.60561433999</v>
      </c>
      <c r="M44" s="46">
        <v>41123.874929940001</v>
      </c>
      <c r="N44" s="46">
        <v>61534.324933099997</v>
      </c>
      <c r="O44" s="46">
        <v>112403.70247508</v>
      </c>
      <c r="P44" s="46">
        <v>377308.33015663002</v>
      </c>
      <c r="Q44" s="46">
        <v>28397.73235332</v>
      </c>
      <c r="R44" s="46">
        <v>0</v>
      </c>
      <c r="S44" s="46">
        <v>14656.798027620001</v>
      </c>
      <c r="T44" s="46">
        <v>14628.6509702</v>
      </c>
      <c r="U44" s="46">
        <v>1116563.12128029</v>
      </c>
    </row>
    <row r="45" spans="1:21" x14ac:dyDescent="0.25">
      <c r="B45" s="37" t="s">
        <v>67</v>
      </c>
      <c r="C45" s="46">
        <v>185234.526113</v>
      </c>
      <c r="D45" s="46">
        <v>60679.623024</v>
      </c>
      <c r="E45" s="46">
        <v>136849.18861499999</v>
      </c>
      <c r="F45" s="46">
        <v>14160.589701000001</v>
      </c>
      <c r="G45" s="46">
        <v>548.158952</v>
      </c>
      <c r="H45" s="46">
        <v>97360.180917000005</v>
      </c>
      <c r="I45" s="46">
        <v>378385.14059800003</v>
      </c>
      <c r="J45" s="46">
        <v>40053.032421000004</v>
      </c>
      <c r="K45" s="46">
        <v>39450.701712000002</v>
      </c>
      <c r="L45" s="46">
        <v>88790.886478</v>
      </c>
      <c r="M45" s="46">
        <v>43883.447073000003</v>
      </c>
      <c r="N45" s="46">
        <v>62641.236996</v>
      </c>
      <c r="O45" s="46">
        <v>95647.728187999994</v>
      </c>
      <c r="P45" s="46">
        <v>331055.933769</v>
      </c>
      <c r="Q45" s="46">
        <v>42227.455215000002</v>
      </c>
      <c r="R45" s="46">
        <v>0</v>
      </c>
      <c r="S45" s="46">
        <v>34177.143871</v>
      </c>
      <c r="T45" s="46">
        <v>26.083292</v>
      </c>
      <c r="U45" s="46">
        <v>1031550.872387</v>
      </c>
    </row>
    <row r="46" spans="1:21" x14ac:dyDescent="0.25">
      <c r="B46" s="37" t="s">
        <v>68</v>
      </c>
      <c r="C46" s="46">
        <v>130200.803107</v>
      </c>
      <c r="D46" s="46">
        <v>32679.088205999997</v>
      </c>
      <c r="E46" s="46">
        <v>169915.37413800001</v>
      </c>
      <c r="F46" s="46">
        <v>32743.853093000002</v>
      </c>
      <c r="G46" s="46">
        <v>13681.495327000001</v>
      </c>
      <c r="H46" s="46">
        <v>91825.469480999993</v>
      </c>
      <c r="I46" s="46">
        <v>375812.23595100001</v>
      </c>
      <c r="J46" s="46">
        <v>46430.479714000001</v>
      </c>
      <c r="K46" s="46">
        <v>32244.551879999999</v>
      </c>
      <c r="L46" s="46">
        <v>98793.660573999994</v>
      </c>
      <c r="M46" s="46">
        <v>40769.844131999998</v>
      </c>
      <c r="N46" s="46">
        <v>36778.435129999998</v>
      </c>
      <c r="O46" s="46">
        <v>82101.054434000005</v>
      </c>
      <c r="P46" s="46">
        <v>274880.83314399997</v>
      </c>
      <c r="Q46" s="46">
        <v>50050.099659</v>
      </c>
      <c r="R46" s="46">
        <v>0</v>
      </c>
      <c r="S46" s="46">
        <v>15809.096067</v>
      </c>
      <c r="T46" s="46">
        <v>64.894098</v>
      </c>
      <c r="U46" s="46">
        <v>950874.14043800009</v>
      </c>
    </row>
    <row r="47" spans="1:21" x14ac:dyDescent="0.25">
      <c r="B47" s="37" t="s">
        <v>69</v>
      </c>
      <c r="C47" s="46">
        <v>147184.55975499999</v>
      </c>
      <c r="D47" s="46">
        <v>58829.859673000006</v>
      </c>
      <c r="E47" s="46">
        <v>117781.468735</v>
      </c>
      <c r="F47" s="46">
        <v>33960.984845999999</v>
      </c>
      <c r="G47" s="46">
        <v>11231.286908</v>
      </c>
      <c r="H47" s="46">
        <v>50791.504184999998</v>
      </c>
      <c r="I47" s="46">
        <v>336512.54544800002</v>
      </c>
      <c r="J47" s="46">
        <v>19954.653217999999</v>
      </c>
      <c r="K47" s="46">
        <v>27916.084115000001</v>
      </c>
      <c r="L47" s="46">
        <v>96675.915385</v>
      </c>
      <c r="M47" s="46">
        <v>24443.203157</v>
      </c>
      <c r="N47" s="46">
        <v>57385.530230999997</v>
      </c>
      <c r="O47" s="46">
        <v>92434.581707999998</v>
      </c>
      <c r="P47" s="46">
        <v>245870.572159</v>
      </c>
      <c r="Q47" s="46">
        <v>34059.408037000001</v>
      </c>
      <c r="R47" s="46">
        <v>0</v>
      </c>
      <c r="S47" s="46">
        <v>4923.2583590000004</v>
      </c>
      <c r="T47" s="46">
        <v>124788.360396</v>
      </c>
      <c r="U47" s="46">
        <v>972137.50649299996</v>
      </c>
    </row>
    <row r="48" spans="1:21" x14ac:dyDescent="0.25">
      <c r="A48" s="45">
        <v>2015</v>
      </c>
      <c r="B48" s="37" t="s">
        <v>58</v>
      </c>
      <c r="C48" s="46">
        <v>89541.829190000004</v>
      </c>
      <c r="D48" s="46">
        <v>33851.122821000004</v>
      </c>
      <c r="E48" s="46">
        <v>69535.108328999995</v>
      </c>
      <c r="F48" s="46">
        <v>18251.740652</v>
      </c>
      <c r="G48" s="46">
        <v>215.78016099999999</v>
      </c>
      <c r="H48" s="46">
        <v>44034.367205000002</v>
      </c>
      <c r="I48" s="46">
        <v>268776.21526000003</v>
      </c>
      <c r="J48" s="46">
        <v>10279.338416000001</v>
      </c>
      <c r="K48" s="46">
        <v>40906.478991000004</v>
      </c>
      <c r="L48" s="46">
        <v>55374.053018999999</v>
      </c>
      <c r="M48" s="46">
        <v>11479.937158000001</v>
      </c>
      <c r="N48" s="46">
        <v>37548.012091999997</v>
      </c>
      <c r="O48" s="46">
        <v>85296.712522000002</v>
      </c>
      <c r="P48" s="46">
        <v>266157.07503499999</v>
      </c>
      <c r="Q48" s="46">
        <v>31603.024565</v>
      </c>
      <c r="R48" s="46">
        <v>154301.76362700001</v>
      </c>
      <c r="S48" s="46">
        <v>19009.764951000001</v>
      </c>
      <c r="T48" s="46">
        <v>3.1999330000000001</v>
      </c>
      <c r="U48" s="46">
        <f>C48+E48+I48+P48+T48</f>
        <v>694013.42774700001</v>
      </c>
    </row>
    <row r="49" spans="1:23" ht="35.1" customHeight="1" x14ac:dyDescent="0.25">
      <c r="B49" s="37" t="s">
        <v>59</v>
      </c>
      <c r="C49" s="46">
        <v>282554.23448849999</v>
      </c>
      <c r="D49" s="46">
        <v>175764.13305050001</v>
      </c>
      <c r="E49" s="46">
        <v>111719.823714</v>
      </c>
      <c r="F49" s="46">
        <v>24144.968048999999</v>
      </c>
      <c r="G49" s="46">
        <v>22532.313130999999</v>
      </c>
      <c r="H49" s="46">
        <v>41960.678382999999</v>
      </c>
      <c r="I49" s="46">
        <v>410595.13828800002</v>
      </c>
      <c r="J49" s="46">
        <v>29299.002075</v>
      </c>
      <c r="K49" s="46">
        <v>15471.205061000001</v>
      </c>
      <c r="L49" s="46">
        <v>148566.80588900001</v>
      </c>
      <c r="M49" s="46">
        <v>33012.680891999997</v>
      </c>
      <c r="N49" s="46">
        <v>36807.059056999999</v>
      </c>
      <c r="O49" s="46">
        <v>80497.781726000001</v>
      </c>
      <c r="P49" s="46">
        <v>227894.45952</v>
      </c>
      <c r="Q49" s="46">
        <v>38199.726061000001</v>
      </c>
      <c r="R49" s="46">
        <v>138241.232411</v>
      </c>
      <c r="S49" s="46">
        <v>31893.606424000001</v>
      </c>
      <c r="T49" s="46">
        <v>131395.54459400001</v>
      </c>
      <c r="U49" s="46">
        <f t="shared" ref="U49:U50" si="17">C49+E49+I49+P49+T49</f>
        <v>1164159.2006045</v>
      </c>
    </row>
    <row r="50" spans="1:23" ht="35.1" customHeight="1" x14ac:dyDescent="0.25">
      <c r="B50" s="37" t="s">
        <v>60</v>
      </c>
      <c r="C50" s="46">
        <v>124812.6468208</v>
      </c>
      <c r="D50" s="46">
        <v>43077.67554080001</v>
      </c>
      <c r="E50" s="46">
        <v>85705.557046999995</v>
      </c>
      <c r="F50" s="46">
        <v>1391.7196469999999</v>
      </c>
      <c r="G50" s="46">
        <v>46.297781999999998</v>
      </c>
      <c r="H50" s="46">
        <v>74187.010976999998</v>
      </c>
      <c r="I50" s="46">
        <v>312413.27354099997</v>
      </c>
      <c r="J50" s="46">
        <v>37600.468609000003</v>
      </c>
      <c r="K50" s="46">
        <v>11276.006894</v>
      </c>
      <c r="L50" s="46">
        <v>100181.200388</v>
      </c>
      <c r="M50" s="46">
        <v>19493.644225</v>
      </c>
      <c r="N50" s="46">
        <v>27554.810586</v>
      </c>
      <c r="O50" s="46">
        <v>68750.230844000005</v>
      </c>
      <c r="P50" s="46">
        <v>283951.48788799997</v>
      </c>
      <c r="Q50" s="46">
        <v>62198.059711000002</v>
      </c>
      <c r="R50" s="46">
        <v>144012.04402100001</v>
      </c>
      <c r="S50" s="46">
        <v>13466.203366</v>
      </c>
      <c r="T50" s="46">
        <v>4.1610019999999999</v>
      </c>
      <c r="U50" s="46">
        <f t="shared" si="17"/>
        <v>806887.12629879999</v>
      </c>
    </row>
    <row r="51" spans="1:23" ht="35.1" customHeight="1" x14ac:dyDescent="0.25">
      <c r="B51" s="49" t="s">
        <v>61</v>
      </c>
      <c r="C51" s="46">
        <v>68810.479191999999</v>
      </c>
      <c r="D51" s="46">
        <v>31443.831140999999</v>
      </c>
      <c r="E51" s="46">
        <v>43950.210838999999</v>
      </c>
      <c r="F51" s="46">
        <v>926.19613200000003</v>
      </c>
      <c r="G51" s="46">
        <v>32.879103000000001</v>
      </c>
      <c r="H51" s="46">
        <v>37926.303655999996</v>
      </c>
      <c r="I51" s="46">
        <v>397419.15098500001</v>
      </c>
      <c r="J51" s="46">
        <v>22846.426217</v>
      </c>
      <c r="K51" s="46">
        <v>49291.740286</v>
      </c>
      <c r="L51" s="46">
        <v>119681.955678</v>
      </c>
      <c r="M51" s="46">
        <v>12849.007872</v>
      </c>
      <c r="N51" s="46">
        <v>57574.858847000003</v>
      </c>
      <c r="O51" s="46">
        <v>101052.94126399999</v>
      </c>
      <c r="P51" s="46">
        <v>330544.43564899999</v>
      </c>
      <c r="Q51" s="46">
        <v>37695.340475999998</v>
      </c>
      <c r="R51" s="46">
        <v>239301.15915299999</v>
      </c>
      <c r="S51" s="46">
        <v>2132.3941329999998</v>
      </c>
      <c r="T51" s="46">
        <v>12.518955999999999</v>
      </c>
      <c r="U51" s="46">
        <f>C51+E51+P51+T51+I51</f>
        <v>840736.795621</v>
      </c>
    </row>
    <row r="52" spans="1:23" ht="35.1" customHeight="1" x14ac:dyDescent="0.25">
      <c r="B52" s="49" t="s">
        <v>62</v>
      </c>
      <c r="C52" s="46">
        <v>96349.489637000006</v>
      </c>
      <c r="D52" s="46">
        <v>26498.556325000001</v>
      </c>
      <c r="E52" s="46">
        <v>110276.02054300001</v>
      </c>
      <c r="F52" s="46">
        <v>2737.010366</v>
      </c>
      <c r="G52" s="46">
        <v>11990.477392999999</v>
      </c>
      <c r="H52" s="46">
        <v>89343.881397999998</v>
      </c>
      <c r="I52" s="46">
        <v>329655.17260699999</v>
      </c>
      <c r="J52" s="46">
        <v>20167.839272000001</v>
      </c>
      <c r="K52" s="46">
        <v>23667.279618</v>
      </c>
      <c r="L52" s="46">
        <v>140458.625887</v>
      </c>
      <c r="M52" s="46">
        <v>18631.944957</v>
      </c>
      <c r="N52" s="46">
        <v>64887.500152000001</v>
      </c>
      <c r="O52" s="46">
        <v>36113.920444000003</v>
      </c>
      <c r="P52" s="46">
        <v>283009.95853529999</v>
      </c>
      <c r="Q52" s="46">
        <v>18424.704486999999</v>
      </c>
      <c r="R52" s="46">
        <v>197493.89806899999</v>
      </c>
      <c r="S52" s="46">
        <v>9871.053173100001</v>
      </c>
      <c r="T52" s="46">
        <v>896.733924</v>
      </c>
      <c r="U52" s="46">
        <f t="shared" ref="U52:U53" si="18">C52+E52+P52+T52+I52</f>
        <v>820187.3752462999</v>
      </c>
    </row>
    <row r="53" spans="1:23" ht="35.1" customHeight="1" x14ac:dyDescent="0.25">
      <c r="B53" s="49" t="s">
        <v>63</v>
      </c>
      <c r="C53" s="46">
        <v>216921.69420500001</v>
      </c>
      <c r="D53" s="46">
        <v>64441.162185000001</v>
      </c>
      <c r="E53" s="46">
        <v>223495.22934600001</v>
      </c>
      <c r="F53" s="46">
        <v>112417.17597</v>
      </c>
      <c r="G53" s="46">
        <v>12074.808933</v>
      </c>
      <c r="H53" s="46">
        <v>75226.787152999997</v>
      </c>
      <c r="I53" s="46">
        <v>357278.79034399998</v>
      </c>
      <c r="J53" s="46">
        <v>12895.634712999999</v>
      </c>
      <c r="K53" s="46">
        <v>18635.279339000001</v>
      </c>
      <c r="L53" s="46">
        <v>119723.920933</v>
      </c>
      <c r="M53" s="46">
        <v>36598.344591000001</v>
      </c>
      <c r="N53" s="46">
        <v>41562.608744999998</v>
      </c>
      <c r="O53" s="46">
        <v>97383.697501999995</v>
      </c>
      <c r="P53" s="46">
        <v>195164.0805063</v>
      </c>
      <c r="Q53" s="46">
        <v>23369.936153900002</v>
      </c>
      <c r="R53" s="46">
        <v>117412.025784</v>
      </c>
      <c r="S53" s="46">
        <v>6195.6016113999995</v>
      </c>
      <c r="T53" s="46">
        <v>6.3752000000000004</v>
      </c>
      <c r="U53" s="46">
        <f t="shared" si="18"/>
        <v>992866.16960130003</v>
      </c>
      <c r="W53" s="50"/>
    </row>
    <row r="54" spans="1:23" ht="35.1" customHeight="1" x14ac:dyDescent="0.25">
      <c r="B54" s="49" t="s">
        <v>64</v>
      </c>
      <c r="C54" s="46">
        <v>114898.22907100001</v>
      </c>
      <c r="D54" s="46">
        <v>63275.320813000006</v>
      </c>
      <c r="E54" s="46">
        <v>161158.21567420001</v>
      </c>
      <c r="F54" s="46">
        <v>41222.931273000002</v>
      </c>
      <c r="G54" s="46">
        <v>10565.337194</v>
      </c>
      <c r="H54" s="46">
        <v>68860.613702200004</v>
      </c>
      <c r="I54" s="46">
        <v>269027.74454099999</v>
      </c>
      <c r="J54" s="46">
        <v>13579.616746</v>
      </c>
      <c r="K54" s="46">
        <v>7139.616712</v>
      </c>
      <c r="L54" s="46">
        <v>105777.49599900001</v>
      </c>
      <c r="M54" s="46">
        <v>4921.5406759999996</v>
      </c>
      <c r="N54" s="46">
        <v>45805.713240999998</v>
      </c>
      <c r="O54" s="46">
        <v>43375.051164999997</v>
      </c>
      <c r="P54" s="46">
        <v>289683.52247289999</v>
      </c>
      <c r="Q54" s="46">
        <v>24405.351217299998</v>
      </c>
      <c r="R54" s="46">
        <v>175742.54826499999</v>
      </c>
      <c r="S54" s="46">
        <v>19393.160576599999</v>
      </c>
      <c r="T54" s="46">
        <v>45747.784633000003</v>
      </c>
      <c r="U54" s="46">
        <v>880515.4963921</v>
      </c>
      <c r="W54" s="50"/>
    </row>
    <row r="55" spans="1:23" ht="35.1" customHeight="1" x14ac:dyDescent="0.25">
      <c r="B55" s="49" t="s">
        <v>65</v>
      </c>
      <c r="C55" s="46">
        <v>84714.831676000002</v>
      </c>
      <c r="D55" s="46">
        <v>28775.269979999997</v>
      </c>
      <c r="E55" s="46">
        <v>96947.478061999995</v>
      </c>
      <c r="F55" s="46">
        <v>32779.692411999997</v>
      </c>
      <c r="G55" s="46">
        <v>8996.8660660000005</v>
      </c>
      <c r="H55" s="46">
        <v>29880.662068000001</v>
      </c>
      <c r="I55" s="46">
        <v>368087.03737600002</v>
      </c>
      <c r="J55" s="46">
        <v>9867.2719770000003</v>
      </c>
      <c r="K55" s="46">
        <v>134561.84395099999</v>
      </c>
      <c r="L55" s="46">
        <v>66683.604617000005</v>
      </c>
      <c r="M55" s="46">
        <v>22065.660986999999</v>
      </c>
      <c r="N55" s="46">
        <v>37497.827300999998</v>
      </c>
      <c r="O55" s="46">
        <v>69416.723683000004</v>
      </c>
      <c r="P55" s="46">
        <v>218488.92939239999</v>
      </c>
      <c r="Q55" s="46">
        <v>26967.5474909</v>
      </c>
      <c r="R55" s="46">
        <v>156267.21134099999</v>
      </c>
      <c r="S55" s="46">
        <v>3956.6972353000001</v>
      </c>
      <c r="T55" s="46">
        <v>3980.5088879999998</v>
      </c>
      <c r="U55" s="46">
        <v>772218.78539440001</v>
      </c>
      <c r="W55" s="50"/>
    </row>
    <row r="56" spans="1:23" ht="35.1" customHeight="1" x14ac:dyDescent="0.25">
      <c r="B56" s="49" t="s">
        <v>66</v>
      </c>
      <c r="C56" s="46">
        <v>88279.519078999991</v>
      </c>
      <c r="D56" s="46">
        <v>48383.289099999995</v>
      </c>
      <c r="E56" s="46">
        <v>125634.327897</v>
      </c>
      <c r="F56" s="46">
        <v>11507.927901999999</v>
      </c>
      <c r="G56" s="46">
        <v>85.733050000000006</v>
      </c>
      <c r="H56" s="46">
        <v>70698.602627</v>
      </c>
      <c r="I56" s="46">
        <v>287883.90063500003</v>
      </c>
      <c r="J56" s="46">
        <v>10819.830319000001</v>
      </c>
      <c r="K56" s="46">
        <v>50530.221275000004</v>
      </c>
      <c r="L56" s="46">
        <v>72605.383858999994</v>
      </c>
      <c r="M56" s="46">
        <v>1583.077008</v>
      </c>
      <c r="N56" s="46">
        <v>23300.187956999998</v>
      </c>
      <c r="O56" s="46">
        <v>98565.427601000003</v>
      </c>
      <c r="P56" s="46">
        <v>174278.61556770001</v>
      </c>
      <c r="Q56" s="46">
        <v>29065.074223299998</v>
      </c>
      <c r="R56" s="46">
        <v>76229.751680999994</v>
      </c>
      <c r="S56" s="46">
        <v>5743.7090553999997</v>
      </c>
      <c r="T56" s="46">
        <v>4403.6580849999928</v>
      </c>
      <c r="U56" s="46">
        <f>T56+P56+I56+E56+C56</f>
        <v>680480.02126369998</v>
      </c>
      <c r="W56" s="50"/>
    </row>
    <row r="57" spans="1:23" ht="35.1" customHeight="1" x14ac:dyDescent="0.25">
      <c r="B57" s="49" t="s">
        <v>67</v>
      </c>
      <c r="C57" s="46">
        <v>86848.874700300003</v>
      </c>
      <c r="D57" s="46">
        <v>35505.4568</v>
      </c>
      <c r="E57" s="46">
        <v>90031.199076999997</v>
      </c>
      <c r="F57" s="46">
        <v>16116.8220974</v>
      </c>
      <c r="G57" s="46">
        <v>8909.3090990000001</v>
      </c>
      <c r="H57" s="46">
        <v>60259.132846599998</v>
      </c>
      <c r="I57" s="46">
        <v>321470.61497496004</v>
      </c>
      <c r="J57" s="46">
        <v>4602.708995</v>
      </c>
      <c r="K57" s="46">
        <v>23261.137959299998</v>
      </c>
      <c r="L57" s="46">
        <v>86529.151666859994</v>
      </c>
      <c r="M57" s="46">
        <v>9717.1919180000004</v>
      </c>
      <c r="N57" s="46">
        <v>51445.742101000003</v>
      </c>
      <c r="O57" s="46">
        <v>107278.5445167</v>
      </c>
      <c r="P57" s="46">
        <v>216238.86522199999</v>
      </c>
      <c r="Q57" s="46">
        <v>10025.659689</v>
      </c>
      <c r="R57" s="46">
        <v>114064.92489760001</v>
      </c>
      <c r="S57" s="46">
        <v>35556.685413699997</v>
      </c>
      <c r="T57" s="50">
        <v>2.03295</v>
      </c>
      <c r="U57" s="50">
        <f>C57+E57+I57+P57+T57</f>
        <v>714591.58692426013</v>
      </c>
      <c r="V57" s="50"/>
      <c r="W57" s="50"/>
    </row>
    <row r="58" spans="1:23" ht="35.1" customHeight="1" x14ac:dyDescent="0.25">
      <c r="B58" s="49" t="s">
        <v>68</v>
      </c>
      <c r="C58" s="46">
        <v>61797.0359197</v>
      </c>
      <c r="D58" s="46">
        <v>8655.7768809999998</v>
      </c>
      <c r="E58" s="46">
        <v>129622.4123382</v>
      </c>
      <c r="F58" s="46">
        <v>48681.333651599998</v>
      </c>
      <c r="G58" s="46">
        <v>23744.273644500001</v>
      </c>
      <c r="H58" s="46">
        <v>29434.176630999998</v>
      </c>
      <c r="I58" s="46">
        <v>257042.8366866</v>
      </c>
      <c r="J58" s="46">
        <v>7625.3305063999996</v>
      </c>
      <c r="K58" s="46">
        <v>27985.128917900001</v>
      </c>
      <c r="L58" s="46">
        <v>48585.5353903</v>
      </c>
      <c r="M58" s="46">
        <v>34070.906972999997</v>
      </c>
      <c r="N58" s="46">
        <v>54745.578829999999</v>
      </c>
      <c r="O58" s="46">
        <v>61812.005383999996</v>
      </c>
      <c r="P58" s="46">
        <v>205543.94458079999</v>
      </c>
      <c r="Q58" s="46">
        <v>18844.446984999999</v>
      </c>
      <c r="R58" s="46">
        <v>131045.00092799999</v>
      </c>
      <c r="S58" s="46">
        <v>1133.528847</v>
      </c>
      <c r="T58" s="50">
        <v>44.938842999999999</v>
      </c>
      <c r="U58" s="50">
        <f t="shared" ref="U58:U59" si="19">C58+E58+I58+P58+T58</f>
        <v>654051.16836829996</v>
      </c>
    </row>
    <row r="59" spans="1:23" ht="35.1" customHeight="1" x14ac:dyDescent="0.25">
      <c r="B59" s="49" t="s">
        <v>69</v>
      </c>
      <c r="C59" s="46">
        <v>74768.803868100003</v>
      </c>
      <c r="D59" s="46">
        <v>40104.784073499999</v>
      </c>
      <c r="E59" s="46">
        <v>46756.9779958</v>
      </c>
      <c r="F59" s="46">
        <v>24371.480778000001</v>
      </c>
      <c r="G59" s="46">
        <v>6536.649633</v>
      </c>
      <c r="H59" s="46">
        <v>10412.2976848</v>
      </c>
      <c r="I59" s="46">
        <v>232923.43691491001</v>
      </c>
      <c r="J59" s="46">
        <v>8605.6477869999999</v>
      </c>
      <c r="K59" s="46">
        <v>12120.464742</v>
      </c>
      <c r="L59" s="46">
        <v>72099.668271899995</v>
      </c>
      <c r="M59" s="46">
        <v>12160.057226999999</v>
      </c>
      <c r="N59" s="46">
        <v>33391.738179499996</v>
      </c>
      <c r="O59" s="46">
        <v>59394.013617900004</v>
      </c>
      <c r="P59" s="46">
        <v>217879.36742749999</v>
      </c>
      <c r="Q59" s="46">
        <v>14414.1268034</v>
      </c>
      <c r="R59" s="46">
        <v>135582.75633160002</v>
      </c>
      <c r="S59" s="46">
        <v>9132.708529399999</v>
      </c>
      <c r="T59" s="50">
        <v>6.2205079999999997</v>
      </c>
      <c r="U59" s="50">
        <f t="shared" si="19"/>
        <v>572334.80671430996</v>
      </c>
    </row>
    <row r="60" spans="1:23" ht="35.1" customHeight="1" x14ac:dyDescent="0.25">
      <c r="A60" s="45">
        <v>2016</v>
      </c>
      <c r="B60" s="49" t="s">
        <v>58</v>
      </c>
      <c r="C60" s="46">
        <v>46982.947796676999</v>
      </c>
      <c r="D60" s="46">
        <v>16399.463039852002</v>
      </c>
      <c r="E60" s="46">
        <v>80344.05292502699</v>
      </c>
      <c r="F60" s="46">
        <v>51236.062536775004</v>
      </c>
      <c r="G60" s="46">
        <v>6365.3820214520001</v>
      </c>
      <c r="H60" s="46">
        <v>17165.8062637</v>
      </c>
      <c r="I60" s="46">
        <v>180790.33114663401</v>
      </c>
      <c r="J60" s="46">
        <v>6576.4913207510008</v>
      </c>
      <c r="K60" s="46">
        <v>11358.151300181</v>
      </c>
      <c r="L60" s="46">
        <v>24465.37754152</v>
      </c>
      <c r="M60" s="46">
        <v>11847.635263686001</v>
      </c>
      <c r="N60" s="46">
        <v>22370.882072474</v>
      </c>
      <c r="O60" s="46">
        <v>71551.120724875</v>
      </c>
      <c r="P60" s="46">
        <v>156115.748705654</v>
      </c>
      <c r="Q60" s="46">
        <v>21636.039442150002</v>
      </c>
      <c r="R60" s="46">
        <v>103469.25832998</v>
      </c>
      <c r="S60" s="46">
        <v>18462.928652666</v>
      </c>
      <c r="T60" s="46">
        <v>5658.0858391100001</v>
      </c>
      <c r="U60" s="50">
        <f>T60+P60+I60+E60+C60</f>
        <v>469891.16641310195</v>
      </c>
      <c r="V60" s="51"/>
      <c r="W60" s="50"/>
    </row>
    <row r="61" spans="1:23" ht="35.1" customHeight="1" x14ac:dyDescent="0.25">
      <c r="B61" s="49" t="s">
        <v>59</v>
      </c>
      <c r="C61" s="46">
        <v>54398.733627027999</v>
      </c>
      <c r="D61" s="46">
        <v>18090.047086983002</v>
      </c>
      <c r="E61" s="46">
        <v>123756.58119748501</v>
      </c>
      <c r="F61" s="46">
        <v>69308.060285240994</v>
      </c>
      <c r="G61" s="46">
        <v>13201.319721799</v>
      </c>
      <c r="H61" s="46">
        <v>28072.792389345002</v>
      </c>
      <c r="I61" s="46">
        <v>113131.261051291</v>
      </c>
      <c r="J61" s="46">
        <v>1547.151347793</v>
      </c>
      <c r="K61" s="46">
        <v>7985.5036309529996</v>
      </c>
      <c r="L61" s="46">
        <v>13361.362659229999</v>
      </c>
      <c r="M61" s="46">
        <v>8081.4723168549999</v>
      </c>
      <c r="N61" s="46">
        <v>42645.769472811997</v>
      </c>
      <c r="O61" s="46">
        <v>20314.035873844001</v>
      </c>
      <c r="P61" s="46">
        <v>131201.08451739201</v>
      </c>
      <c r="Q61" s="46">
        <v>1075.7299457300001</v>
      </c>
      <c r="R61" s="46">
        <v>63674.112180675002</v>
      </c>
      <c r="S61" s="46">
        <v>15763.357296534999</v>
      </c>
      <c r="T61" s="46">
        <v>6230.8578279100002</v>
      </c>
      <c r="U61" s="50">
        <f t="shared" ref="U61:U71" si="20">T61+P61+I61+E61+C61</f>
        <v>428718.51822110597</v>
      </c>
      <c r="V61" s="51"/>
      <c r="W61" s="50"/>
    </row>
    <row r="62" spans="1:23" ht="35.1" customHeight="1" x14ac:dyDescent="0.25">
      <c r="B62" s="49" t="s">
        <v>60</v>
      </c>
      <c r="C62" s="46">
        <v>54313.527231499997</v>
      </c>
      <c r="D62" s="46">
        <v>20781.992514565001</v>
      </c>
      <c r="E62" s="46">
        <v>111255.15569982299</v>
      </c>
      <c r="F62" s="46">
        <v>39543.431536800003</v>
      </c>
      <c r="G62" s="46">
        <v>28318.999130022999</v>
      </c>
      <c r="H62" s="46">
        <v>26489.141634</v>
      </c>
      <c r="I62" s="46">
        <v>188128.66170344502</v>
      </c>
      <c r="J62" s="46">
        <v>8986.1202230319996</v>
      </c>
      <c r="K62" s="46">
        <v>22615.886827652001</v>
      </c>
      <c r="L62" s="46">
        <v>24608.466084205003</v>
      </c>
      <c r="M62" s="46">
        <v>14908.392497745001</v>
      </c>
      <c r="N62" s="46">
        <v>29758.219981714999</v>
      </c>
      <c r="O62" s="46">
        <v>51700.548458074998</v>
      </c>
      <c r="P62" s="46">
        <v>185400.10650747601</v>
      </c>
      <c r="Q62" s="46">
        <v>11726.81439322</v>
      </c>
      <c r="R62" s="46">
        <v>99820.280430760002</v>
      </c>
      <c r="S62" s="46">
        <v>20045.387490117002</v>
      </c>
      <c r="T62" s="46">
        <v>160.86431291999997</v>
      </c>
      <c r="U62" s="50">
        <f t="shared" si="20"/>
        <v>539258.31545516395</v>
      </c>
      <c r="V62" s="51"/>
      <c r="W62" s="50"/>
    </row>
    <row r="63" spans="1:23" ht="35.1" customHeight="1" x14ac:dyDescent="0.25">
      <c r="B63" s="49" t="s">
        <v>61</v>
      </c>
      <c r="C63" s="46">
        <v>66700.022272536007</v>
      </c>
      <c r="D63" s="46">
        <v>22339.106805138999</v>
      </c>
      <c r="E63" s="46">
        <v>119878.008883077</v>
      </c>
      <c r="F63" s="46">
        <v>80642.132669800005</v>
      </c>
      <c r="G63" s="46">
        <v>24452.388774446998</v>
      </c>
      <c r="H63" s="46">
        <v>4206.0563207300002</v>
      </c>
      <c r="I63" s="46">
        <v>172987.35450873699</v>
      </c>
      <c r="J63" s="46">
        <v>8606.5509267470006</v>
      </c>
      <c r="K63" s="46">
        <v>24285.129963439998</v>
      </c>
      <c r="L63" s="46">
        <v>39131.174111330001</v>
      </c>
      <c r="M63" s="46">
        <v>9777.7364508999999</v>
      </c>
      <c r="N63" s="46">
        <v>17527.284069249999</v>
      </c>
      <c r="O63" s="46">
        <v>58221.412633460001</v>
      </c>
      <c r="P63" s="46">
        <v>197140.59975551002</v>
      </c>
      <c r="Q63" s="46">
        <v>9324.2547820499985</v>
      </c>
      <c r="R63" s="46">
        <v>134878.08525678</v>
      </c>
      <c r="S63" s="46">
        <v>17986.09816614</v>
      </c>
      <c r="T63" s="46">
        <v>3364.47886556</v>
      </c>
      <c r="U63" s="50">
        <f t="shared" si="20"/>
        <v>560070.46428542002</v>
      </c>
      <c r="V63" s="12"/>
      <c r="W63" s="50"/>
    </row>
    <row r="64" spans="1:23" ht="35.1" customHeight="1" x14ac:dyDescent="0.25">
      <c r="B64" s="49" t="s">
        <v>62</v>
      </c>
      <c r="C64" s="46">
        <v>96433.262766968997</v>
      </c>
      <c r="D64" s="46">
        <v>46545.017332392003</v>
      </c>
      <c r="E64" s="46">
        <v>135361.22408707</v>
      </c>
      <c r="F64" s="46">
        <v>50920.610985910003</v>
      </c>
      <c r="G64" s="46">
        <v>44205.761066259001</v>
      </c>
      <c r="H64" s="46">
        <v>26104.523324999998</v>
      </c>
      <c r="I64" s="46">
        <v>223524.448354672</v>
      </c>
      <c r="J64" s="46">
        <v>10449.124064079</v>
      </c>
      <c r="K64" s="46">
        <v>33154.822637778998</v>
      </c>
      <c r="L64" s="46">
        <v>35759.285062199997</v>
      </c>
      <c r="M64" s="46">
        <v>9026.3704871569989</v>
      </c>
      <c r="N64" s="46">
        <v>50160.603823261998</v>
      </c>
      <c r="O64" s="46">
        <v>67191.537300184995</v>
      </c>
      <c r="P64" s="46">
        <v>133677.10058111302</v>
      </c>
      <c r="Q64" s="46">
        <v>10364.368168270001</v>
      </c>
      <c r="R64" s="46">
        <v>80649.705738545003</v>
      </c>
      <c r="S64" s="46">
        <v>4300.4959405</v>
      </c>
      <c r="T64" s="46">
        <v>1768.98533868</v>
      </c>
      <c r="U64" s="50">
        <f t="shared" si="20"/>
        <v>590765.02112850407</v>
      </c>
      <c r="V64" s="12"/>
      <c r="W64" s="50"/>
    </row>
    <row r="65" spans="2:23" s="48" customFormat="1" ht="35.1" customHeight="1" x14ac:dyDescent="0.25">
      <c r="B65" s="49" t="s">
        <v>63</v>
      </c>
      <c r="C65" s="46">
        <v>84229.953108126007</v>
      </c>
      <c r="D65" s="46">
        <v>29024.213957481992</v>
      </c>
      <c r="E65" s="46">
        <v>187509.03815378298</v>
      </c>
      <c r="F65" s="46">
        <v>124594.10916603</v>
      </c>
      <c r="G65" s="46">
        <v>21914.974324723</v>
      </c>
      <c r="H65" s="46">
        <v>17281.240019069999</v>
      </c>
      <c r="I65" s="46">
        <v>212386.34822213501</v>
      </c>
      <c r="J65" s="46">
        <v>12521.932972111001</v>
      </c>
      <c r="K65" s="46">
        <v>26312.131224869998</v>
      </c>
      <c r="L65" s="46">
        <v>62339.349570860002</v>
      </c>
      <c r="M65" s="46">
        <v>11056.057964600001</v>
      </c>
      <c r="N65" s="46">
        <v>24101.592290709999</v>
      </c>
      <c r="O65" s="46">
        <v>54156.547951982</v>
      </c>
      <c r="P65" s="46">
        <v>151150.92772908701</v>
      </c>
      <c r="Q65" s="46">
        <v>4308.68234476</v>
      </c>
      <c r="R65" s="46">
        <v>122908.93779713</v>
      </c>
      <c r="S65" s="46">
        <v>1192.5983680840002</v>
      </c>
      <c r="T65" s="46">
        <v>1924.22060283</v>
      </c>
      <c r="U65" s="50">
        <f t="shared" si="20"/>
        <v>637200.48781596101</v>
      </c>
      <c r="V65" s="51"/>
      <c r="W65" s="50"/>
    </row>
    <row r="66" spans="2:23" s="48" customFormat="1" ht="35.1" customHeight="1" x14ac:dyDescent="0.25">
      <c r="B66" s="49" t="s">
        <v>64</v>
      </c>
      <c r="C66" s="46">
        <v>128875.361960403</v>
      </c>
      <c r="D66" s="46">
        <v>72743.061164372994</v>
      </c>
      <c r="E66" s="46">
        <v>213017.98438720903</v>
      </c>
      <c r="F66" s="46">
        <v>92951.781132559001</v>
      </c>
      <c r="G66" s="46">
        <v>38058.150308800003</v>
      </c>
      <c r="H66" s="46">
        <v>37644.326386000001</v>
      </c>
      <c r="I66" s="46">
        <v>180237.70223319199</v>
      </c>
      <c r="J66" s="46">
        <v>825.32516574900001</v>
      </c>
      <c r="K66" s="46">
        <v>25851.965182452001</v>
      </c>
      <c r="L66" s="46">
        <v>28843.951581141999</v>
      </c>
      <c r="M66" s="46">
        <v>20180.545952891</v>
      </c>
      <c r="N66" s="46">
        <v>24879.835236803003</v>
      </c>
      <c r="O66" s="46">
        <v>56555.925127671995</v>
      </c>
      <c r="P66" s="46">
        <v>180315.75481792199</v>
      </c>
      <c r="Q66" s="46">
        <v>3607.430485205</v>
      </c>
      <c r="R66" s="46">
        <v>107808.38486890899</v>
      </c>
      <c r="S66" s="46">
        <v>3848.3011584840001</v>
      </c>
      <c r="T66" s="46">
        <v>275.87902681699995</v>
      </c>
      <c r="U66" s="50">
        <f t="shared" si="20"/>
        <v>702722.68242554308</v>
      </c>
      <c r="V66" s="51"/>
      <c r="W66" s="50"/>
    </row>
    <row r="67" spans="2:23" s="48" customFormat="1" ht="35.1" customHeight="1" x14ac:dyDescent="0.25">
      <c r="B67" s="49" t="s">
        <v>65</v>
      </c>
      <c r="C67" s="46">
        <v>148758.21130160199</v>
      </c>
      <c r="D67" s="46">
        <v>65164.668142342991</v>
      </c>
      <c r="E67" s="46">
        <v>108859.337887003</v>
      </c>
      <c r="F67" s="46">
        <v>66274.514884147997</v>
      </c>
      <c r="G67" s="46">
        <v>13685.924814335</v>
      </c>
      <c r="H67" s="46">
        <v>20875.340328999999</v>
      </c>
      <c r="I67" s="46">
        <v>338524.01415081299</v>
      </c>
      <c r="J67" s="46">
        <v>604.41204172699997</v>
      </c>
      <c r="K67" s="46">
        <v>43391.002561529996</v>
      </c>
      <c r="L67" s="46">
        <v>57261.922243512003</v>
      </c>
      <c r="M67" s="46">
        <v>605.43552953799997</v>
      </c>
      <c r="N67" s="46">
        <v>118597.748978384</v>
      </c>
      <c r="O67" s="46">
        <v>76134.094513940989</v>
      </c>
      <c r="P67" s="46">
        <v>260902.64838074599</v>
      </c>
      <c r="Q67" s="46">
        <v>7048.7208666999995</v>
      </c>
      <c r="R67" s="46">
        <v>188561.45184689699</v>
      </c>
      <c r="S67" s="46">
        <v>5541.6483256210004</v>
      </c>
      <c r="T67" s="46">
        <v>1330.49283053</v>
      </c>
      <c r="U67" s="50">
        <f t="shared" si="20"/>
        <v>858374.70455069386</v>
      </c>
      <c r="V67" s="51"/>
      <c r="W67" s="50"/>
    </row>
    <row r="68" spans="2:23" s="48" customFormat="1" ht="35.1" customHeight="1" x14ac:dyDescent="0.25">
      <c r="B68" s="49" t="s">
        <v>66</v>
      </c>
      <c r="C68" s="46">
        <v>97043.588309265004</v>
      </c>
      <c r="D68" s="46">
        <v>54943.195525814001</v>
      </c>
      <c r="E68" s="46">
        <v>161673.26209175203</v>
      </c>
      <c r="F68" s="46">
        <v>137584.71496005199</v>
      </c>
      <c r="G68" s="46">
        <v>0</v>
      </c>
      <c r="H68" s="46">
        <v>6359.703133</v>
      </c>
      <c r="I68" s="46">
        <v>247490.25408310999</v>
      </c>
      <c r="J68" s="46">
        <v>28643.001130035002</v>
      </c>
      <c r="K68" s="46">
        <v>28763.292897234001</v>
      </c>
      <c r="L68" s="46">
        <v>47394.530924767998</v>
      </c>
      <c r="M68" s="46">
        <v>13916.795419049999</v>
      </c>
      <c r="N68" s="46">
        <v>47056.855981799003</v>
      </c>
      <c r="O68" s="46">
        <v>43121.469009383007</v>
      </c>
      <c r="P68" s="46">
        <v>254443.332616189</v>
      </c>
      <c r="Q68" s="46">
        <v>6219.5998452700005</v>
      </c>
      <c r="R68" s="46">
        <v>161382.249237265</v>
      </c>
      <c r="S68" s="46">
        <v>3135.3693277679999</v>
      </c>
      <c r="T68" s="46">
        <v>843.60866307000003</v>
      </c>
      <c r="U68" s="50">
        <f t="shared" si="20"/>
        <v>761494.04576338595</v>
      </c>
      <c r="V68" s="51"/>
      <c r="W68" s="50"/>
    </row>
    <row r="69" spans="2:23" s="48" customFormat="1" ht="35.1" customHeight="1" x14ac:dyDescent="0.25">
      <c r="B69" s="49" t="s">
        <v>67</v>
      </c>
      <c r="C69" s="46">
        <v>185072.588231787</v>
      </c>
      <c r="D69" s="46">
        <v>93548.921390036994</v>
      </c>
      <c r="E69" s="46">
        <v>102558.61878661301</v>
      </c>
      <c r="F69" s="46">
        <v>93487.555506953009</v>
      </c>
      <c r="G69" s="46">
        <v>13.437821250000001</v>
      </c>
      <c r="H69" s="46">
        <v>189.46261471</v>
      </c>
      <c r="I69" s="46">
        <v>375345.25773596397</v>
      </c>
      <c r="J69" s="46">
        <v>32465.099244678</v>
      </c>
      <c r="K69" s="46">
        <v>57007.114546295998</v>
      </c>
      <c r="L69" s="46">
        <v>80083.848095220004</v>
      </c>
      <c r="M69" s="46">
        <v>448.46191997000005</v>
      </c>
      <c r="N69" s="46">
        <v>62280.25212759</v>
      </c>
      <c r="O69" s="46">
        <v>103223.97289927999</v>
      </c>
      <c r="P69" s="46">
        <v>266373.54836381902</v>
      </c>
      <c r="Q69" s="46">
        <v>11176.95524732</v>
      </c>
      <c r="R69" s="46">
        <v>158597.56244737701</v>
      </c>
      <c r="S69" s="46">
        <v>4957.4158681359995</v>
      </c>
      <c r="T69" s="46">
        <v>914.33018489999995</v>
      </c>
      <c r="U69" s="50">
        <f t="shared" si="20"/>
        <v>930264.34330308298</v>
      </c>
      <c r="V69" s="51"/>
      <c r="W69" s="50"/>
    </row>
    <row r="70" spans="2:23" s="48" customFormat="1" ht="35.1" customHeight="1" x14ac:dyDescent="0.25">
      <c r="B70" s="49" t="s">
        <v>68</v>
      </c>
      <c r="C70" s="46">
        <v>158988.92207805399</v>
      </c>
      <c r="D70" s="46">
        <v>79878.623847379989</v>
      </c>
      <c r="E70" s="46">
        <v>200365.86133339701</v>
      </c>
      <c r="F70" s="46">
        <v>138792.85189469799</v>
      </c>
      <c r="G70" s="46">
        <v>25149.108258877</v>
      </c>
      <c r="H70" s="46">
        <v>14116.923429124001</v>
      </c>
      <c r="I70" s="46">
        <v>355674.96472123498</v>
      </c>
      <c r="J70" s="46">
        <v>9953.3307127509997</v>
      </c>
      <c r="K70" s="46">
        <v>19578.217566275001</v>
      </c>
      <c r="L70" s="46">
        <v>75961.841473423992</v>
      </c>
      <c r="M70" s="46">
        <v>34064.049216368003</v>
      </c>
      <c r="N70" s="46">
        <v>62076.424832780998</v>
      </c>
      <c r="O70" s="46">
        <v>86438.068350059009</v>
      </c>
      <c r="P70" s="46">
        <v>343344.23811434803</v>
      </c>
      <c r="Q70" s="46">
        <v>22777.974817300001</v>
      </c>
      <c r="R70" s="46">
        <v>212029.32139870801</v>
      </c>
      <c r="S70" s="46">
        <v>10988.602837596001</v>
      </c>
      <c r="T70" s="46">
        <v>4480.3138441000001</v>
      </c>
      <c r="U70" s="50">
        <f t="shared" si="20"/>
        <v>1062854.3000911339</v>
      </c>
      <c r="V70" s="51"/>
      <c r="W70" s="50"/>
    </row>
    <row r="71" spans="2:23" s="48" customFormat="1" ht="35.1" customHeight="1" x14ac:dyDescent="0.25">
      <c r="B71" s="49" t="s">
        <v>69</v>
      </c>
      <c r="C71" s="46">
        <v>119413.06009737801</v>
      </c>
      <c r="D71" s="46">
        <v>57131.901151498008</v>
      </c>
      <c r="E71" s="46">
        <v>111273.192430382</v>
      </c>
      <c r="F71" s="46">
        <v>84930.190077501</v>
      </c>
      <c r="G71" s="46">
        <v>16779.108569396001</v>
      </c>
      <c r="H71" s="46">
        <v>8776.6804530000009</v>
      </c>
      <c r="I71" s="46">
        <v>479794.22629344201</v>
      </c>
      <c r="J71" s="46">
        <v>29713.225513222998</v>
      </c>
      <c r="K71" s="46">
        <v>359.70100058499997</v>
      </c>
      <c r="L71" s="46">
        <v>178176.94264203799</v>
      </c>
      <c r="M71" s="46">
        <v>46568.761426620003</v>
      </c>
      <c r="N71" s="46">
        <v>33903.889494459996</v>
      </c>
      <c r="O71" s="46">
        <v>97117.394613337005</v>
      </c>
      <c r="P71" s="46">
        <v>274426.89728802897</v>
      </c>
      <c r="Q71" s="46">
        <v>5691.0553046800005</v>
      </c>
      <c r="R71" s="46">
        <v>105017.207798452</v>
      </c>
      <c r="S71" s="46">
        <v>15916.705644512</v>
      </c>
      <c r="T71" s="46">
        <v>909.56818579999992</v>
      </c>
      <c r="U71" s="50">
        <f t="shared" si="20"/>
        <v>985816.9442950309</v>
      </c>
      <c r="V71" s="51"/>
      <c r="W71" s="50"/>
    </row>
  </sheetData>
  <mergeCells count="5">
    <mergeCell ref="A1:H1"/>
    <mergeCell ref="C2:D2"/>
    <mergeCell ref="E2:H2"/>
    <mergeCell ref="I2:O2"/>
    <mergeCell ref="P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A2" sqref="A2:XFD2"/>
    </sheetView>
  </sheetViews>
  <sheetFormatPr defaultRowHeight="26.25" customHeight="1" x14ac:dyDescent="0.3"/>
  <cols>
    <col min="1" max="1" width="8.140625" style="20" bestFit="1" customWidth="1"/>
    <col min="2" max="2" width="14" style="14" bestFit="1" customWidth="1"/>
    <col min="3" max="3" width="17.85546875" style="28" bestFit="1" customWidth="1"/>
    <col min="4" max="5" width="15.140625" style="28" bestFit="1" customWidth="1"/>
    <col min="6" max="6" width="17.85546875" style="28" bestFit="1" customWidth="1"/>
    <col min="7" max="7" width="13.42578125" style="28" bestFit="1" customWidth="1"/>
    <col min="8" max="10" width="17.85546875" style="28" bestFit="1" customWidth="1"/>
    <col min="11" max="11" width="22.85546875" style="28" bestFit="1" customWidth="1"/>
    <col min="12" max="12" width="17.85546875" style="28" bestFit="1" customWidth="1"/>
    <col min="13" max="13" width="17.85546875" style="14" bestFit="1" customWidth="1"/>
    <col min="14" max="14" width="25.28515625" style="14" bestFit="1" customWidth="1"/>
    <col min="15" max="15" width="22" style="14" bestFit="1" customWidth="1"/>
    <col min="16" max="16" width="13.42578125" style="14" bestFit="1" customWidth="1"/>
    <col min="17" max="256" width="9.140625" style="14"/>
    <col min="257" max="257" width="8.28515625" style="14" bestFit="1" customWidth="1"/>
    <col min="258" max="258" width="8.7109375" style="14" bestFit="1" customWidth="1"/>
    <col min="259" max="259" width="32.5703125" style="14" bestFit="1" customWidth="1"/>
    <col min="260" max="260" width="40.85546875" style="14" bestFit="1" customWidth="1"/>
    <col min="261" max="261" width="34.7109375" style="14" bestFit="1" customWidth="1"/>
    <col min="262" max="262" width="25.42578125" style="14" bestFit="1" customWidth="1"/>
    <col min="263" max="263" width="26.140625" style="14" bestFit="1" customWidth="1"/>
    <col min="264" max="264" width="26.28515625" style="14" bestFit="1" customWidth="1"/>
    <col min="265" max="265" width="30.42578125" style="14" bestFit="1" customWidth="1"/>
    <col min="266" max="266" width="28" style="14" bestFit="1" customWidth="1"/>
    <col min="267" max="267" width="35.140625" style="14" customWidth="1"/>
    <col min="268" max="268" width="25.7109375" style="14" bestFit="1" customWidth="1"/>
    <col min="269" max="269" width="18.42578125" style="14" bestFit="1" customWidth="1"/>
    <col min="270" max="270" width="9.140625" style="14"/>
    <col min="271" max="271" width="22" style="14" bestFit="1" customWidth="1"/>
    <col min="272" max="512" width="9.140625" style="14"/>
    <col min="513" max="513" width="8.28515625" style="14" bestFit="1" customWidth="1"/>
    <col min="514" max="514" width="8.7109375" style="14" bestFit="1" customWidth="1"/>
    <col min="515" max="515" width="32.5703125" style="14" bestFit="1" customWidth="1"/>
    <col min="516" max="516" width="40.85546875" style="14" bestFit="1" customWidth="1"/>
    <col min="517" max="517" width="34.7109375" style="14" bestFit="1" customWidth="1"/>
    <col min="518" max="518" width="25.42578125" style="14" bestFit="1" customWidth="1"/>
    <col min="519" max="519" width="26.140625" style="14" bestFit="1" customWidth="1"/>
    <col min="520" max="520" width="26.28515625" style="14" bestFit="1" customWidth="1"/>
    <col min="521" max="521" width="30.42578125" style="14" bestFit="1" customWidth="1"/>
    <col min="522" max="522" width="28" style="14" bestFit="1" customWidth="1"/>
    <col min="523" max="523" width="35.140625" style="14" customWidth="1"/>
    <col min="524" max="524" width="25.7109375" style="14" bestFit="1" customWidth="1"/>
    <col min="525" max="525" width="18.42578125" style="14" bestFit="1" customWidth="1"/>
    <col min="526" max="526" width="9.140625" style="14"/>
    <col min="527" max="527" width="22" style="14" bestFit="1" customWidth="1"/>
    <col min="528" max="768" width="9.140625" style="14"/>
    <col min="769" max="769" width="8.28515625" style="14" bestFit="1" customWidth="1"/>
    <col min="770" max="770" width="8.7109375" style="14" bestFit="1" customWidth="1"/>
    <col min="771" max="771" width="32.5703125" style="14" bestFit="1" customWidth="1"/>
    <col min="772" max="772" width="40.85546875" style="14" bestFit="1" customWidth="1"/>
    <col min="773" max="773" width="34.7109375" style="14" bestFit="1" customWidth="1"/>
    <col min="774" max="774" width="25.42578125" style="14" bestFit="1" customWidth="1"/>
    <col min="775" max="775" width="26.140625" style="14" bestFit="1" customWidth="1"/>
    <col min="776" max="776" width="26.28515625" style="14" bestFit="1" customWidth="1"/>
    <col min="777" max="777" width="30.42578125" style="14" bestFit="1" customWidth="1"/>
    <col min="778" max="778" width="28" style="14" bestFit="1" customWidth="1"/>
    <col min="779" max="779" width="35.140625" style="14" customWidth="1"/>
    <col min="780" max="780" width="25.7109375" style="14" bestFit="1" customWidth="1"/>
    <col min="781" max="781" width="18.42578125" style="14" bestFit="1" customWidth="1"/>
    <col min="782" max="782" width="9.140625" style="14"/>
    <col min="783" max="783" width="22" style="14" bestFit="1" customWidth="1"/>
    <col min="784" max="1024" width="9.140625" style="14"/>
    <col min="1025" max="1025" width="8.28515625" style="14" bestFit="1" customWidth="1"/>
    <col min="1026" max="1026" width="8.7109375" style="14" bestFit="1" customWidth="1"/>
    <col min="1027" max="1027" width="32.5703125" style="14" bestFit="1" customWidth="1"/>
    <col min="1028" max="1028" width="40.85546875" style="14" bestFit="1" customWidth="1"/>
    <col min="1029" max="1029" width="34.7109375" style="14" bestFit="1" customWidth="1"/>
    <col min="1030" max="1030" width="25.42578125" style="14" bestFit="1" customWidth="1"/>
    <col min="1031" max="1031" width="26.140625" style="14" bestFit="1" customWidth="1"/>
    <col min="1032" max="1032" width="26.28515625" style="14" bestFit="1" customWidth="1"/>
    <col min="1033" max="1033" width="30.42578125" style="14" bestFit="1" customWidth="1"/>
    <col min="1034" max="1034" width="28" style="14" bestFit="1" customWidth="1"/>
    <col min="1035" max="1035" width="35.140625" style="14" customWidth="1"/>
    <col min="1036" max="1036" width="25.7109375" style="14" bestFit="1" customWidth="1"/>
    <col min="1037" max="1037" width="18.42578125" style="14" bestFit="1" customWidth="1"/>
    <col min="1038" max="1038" width="9.140625" style="14"/>
    <col min="1039" max="1039" width="22" style="14" bestFit="1" customWidth="1"/>
    <col min="1040" max="1280" width="9.140625" style="14"/>
    <col min="1281" max="1281" width="8.28515625" style="14" bestFit="1" customWidth="1"/>
    <col min="1282" max="1282" width="8.7109375" style="14" bestFit="1" customWidth="1"/>
    <col min="1283" max="1283" width="32.5703125" style="14" bestFit="1" customWidth="1"/>
    <col min="1284" max="1284" width="40.85546875" style="14" bestFit="1" customWidth="1"/>
    <col min="1285" max="1285" width="34.7109375" style="14" bestFit="1" customWidth="1"/>
    <col min="1286" max="1286" width="25.42578125" style="14" bestFit="1" customWidth="1"/>
    <col min="1287" max="1287" width="26.140625" style="14" bestFit="1" customWidth="1"/>
    <col min="1288" max="1288" width="26.28515625" style="14" bestFit="1" customWidth="1"/>
    <col min="1289" max="1289" width="30.42578125" style="14" bestFit="1" customWidth="1"/>
    <col min="1290" max="1290" width="28" style="14" bestFit="1" customWidth="1"/>
    <col min="1291" max="1291" width="35.140625" style="14" customWidth="1"/>
    <col min="1292" max="1292" width="25.7109375" style="14" bestFit="1" customWidth="1"/>
    <col min="1293" max="1293" width="18.42578125" style="14" bestFit="1" customWidth="1"/>
    <col min="1294" max="1294" width="9.140625" style="14"/>
    <col min="1295" max="1295" width="22" style="14" bestFit="1" customWidth="1"/>
    <col min="1296" max="1536" width="9.140625" style="14"/>
    <col min="1537" max="1537" width="8.28515625" style="14" bestFit="1" customWidth="1"/>
    <col min="1538" max="1538" width="8.7109375" style="14" bestFit="1" customWidth="1"/>
    <col min="1539" max="1539" width="32.5703125" style="14" bestFit="1" customWidth="1"/>
    <col min="1540" max="1540" width="40.85546875" style="14" bestFit="1" customWidth="1"/>
    <col min="1541" max="1541" width="34.7109375" style="14" bestFit="1" customWidth="1"/>
    <col min="1542" max="1542" width="25.42578125" style="14" bestFit="1" customWidth="1"/>
    <col min="1543" max="1543" width="26.140625" style="14" bestFit="1" customWidth="1"/>
    <col min="1544" max="1544" width="26.28515625" style="14" bestFit="1" customWidth="1"/>
    <col min="1545" max="1545" width="30.42578125" style="14" bestFit="1" customWidth="1"/>
    <col min="1546" max="1546" width="28" style="14" bestFit="1" customWidth="1"/>
    <col min="1547" max="1547" width="35.140625" style="14" customWidth="1"/>
    <col min="1548" max="1548" width="25.7109375" style="14" bestFit="1" customWidth="1"/>
    <col min="1549" max="1549" width="18.42578125" style="14" bestFit="1" customWidth="1"/>
    <col min="1550" max="1550" width="9.140625" style="14"/>
    <col min="1551" max="1551" width="22" style="14" bestFit="1" customWidth="1"/>
    <col min="1552" max="1792" width="9.140625" style="14"/>
    <col min="1793" max="1793" width="8.28515625" style="14" bestFit="1" customWidth="1"/>
    <col min="1794" max="1794" width="8.7109375" style="14" bestFit="1" customWidth="1"/>
    <col min="1795" max="1795" width="32.5703125" style="14" bestFit="1" customWidth="1"/>
    <col min="1796" max="1796" width="40.85546875" style="14" bestFit="1" customWidth="1"/>
    <col min="1797" max="1797" width="34.7109375" style="14" bestFit="1" customWidth="1"/>
    <col min="1798" max="1798" width="25.42578125" style="14" bestFit="1" customWidth="1"/>
    <col min="1799" max="1799" width="26.140625" style="14" bestFit="1" customWidth="1"/>
    <col min="1800" max="1800" width="26.28515625" style="14" bestFit="1" customWidth="1"/>
    <col min="1801" max="1801" width="30.42578125" style="14" bestFit="1" customWidth="1"/>
    <col min="1802" max="1802" width="28" style="14" bestFit="1" customWidth="1"/>
    <col min="1803" max="1803" width="35.140625" style="14" customWidth="1"/>
    <col min="1804" max="1804" width="25.7109375" style="14" bestFit="1" customWidth="1"/>
    <col min="1805" max="1805" width="18.42578125" style="14" bestFit="1" customWidth="1"/>
    <col min="1806" max="1806" width="9.140625" style="14"/>
    <col min="1807" max="1807" width="22" style="14" bestFit="1" customWidth="1"/>
    <col min="1808" max="2048" width="9.140625" style="14"/>
    <col min="2049" max="2049" width="8.28515625" style="14" bestFit="1" customWidth="1"/>
    <col min="2050" max="2050" width="8.7109375" style="14" bestFit="1" customWidth="1"/>
    <col min="2051" max="2051" width="32.5703125" style="14" bestFit="1" customWidth="1"/>
    <col min="2052" max="2052" width="40.85546875" style="14" bestFit="1" customWidth="1"/>
    <col min="2053" max="2053" width="34.7109375" style="14" bestFit="1" customWidth="1"/>
    <col min="2054" max="2054" width="25.42578125" style="14" bestFit="1" customWidth="1"/>
    <col min="2055" max="2055" width="26.140625" style="14" bestFit="1" customWidth="1"/>
    <col min="2056" max="2056" width="26.28515625" style="14" bestFit="1" customWidth="1"/>
    <col min="2057" max="2057" width="30.42578125" style="14" bestFit="1" customWidth="1"/>
    <col min="2058" max="2058" width="28" style="14" bestFit="1" customWidth="1"/>
    <col min="2059" max="2059" width="35.140625" style="14" customWidth="1"/>
    <col min="2060" max="2060" width="25.7109375" style="14" bestFit="1" customWidth="1"/>
    <col min="2061" max="2061" width="18.42578125" style="14" bestFit="1" customWidth="1"/>
    <col min="2062" max="2062" width="9.140625" style="14"/>
    <col min="2063" max="2063" width="22" style="14" bestFit="1" customWidth="1"/>
    <col min="2064" max="2304" width="9.140625" style="14"/>
    <col min="2305" max="2305" width="8.28515625" style="14" bestFit="1" customWidth="1"/>
    <col min="2306" max="2306" width="8.7109375" style="14" bestFit="1" customWidth="1"/>
    <col min="2307" max="2307" width="32.5703125" style="14" bestFit="1" customWidth="1"/>
    <col min="2308" max="2308" width="40.85546875" style="14" bestFit="1" customWidth="1"/>
    <col min="2309" max="2309" width="34.7109375" style="14" bestFit="1" customWidth="1"/>
    <col min="2310" max="2310" width="25.42578125" style="14" bestFit="1" customWidth="1"/>
    <col min="2311" max="2311" width="26.140625" style="14" bestFit="1" customWidth="1"/>
    <col min="2312" max="2312" width="26.28515625" style="14" bestFit="1" customWidth="1"/>
    <col min="2313" max="2313" width="30.42578125" style="14" bestFit="1" customWidth="1"/>
    <col min="2314" max="2314" width="28" style="14" bestFit="1" customWidth="1"/>
    <col min="2315" max="2315" width="35.140625" style="14" customWidth="1"/>
    <col min="2316" max="2316" width="25.7109375" style="14" bestFit="1" customWidth="1"/>
    <col min="2317" max="2317" width="18.42578125" style="14" bestFit="1" customWidth="1"/>
    <col min="2318" max="2318" width="9.140625" style="14"/>
    <col min="2319" max="2319" width="22" style="14" bestFit="1" customWidth="1"/>
    <col min="2320" max="2560" width="9.140625" style="14"/>
    <col min="2561" max="2561" width="8.28515625" style="14" bestFit="1" customWidth="1"/>
    <col min="2562" max="2562" width="8.7109375" style="14" bestFit="1" customWidth="1"/>
    <col min="2563" max="2563" width="32.5703125" style="14" bestFit="1" customWidth="1"/>
    <col min="2564" max="2564" width="40.85546875" style="14" bestFit="1" customWidth="1"/>
    <col min="2565" max="2565" width="34.7109375" style="14" bestFit="1" customWidth="1"/>
    <col min="2566" max="2566" width="25.42578125" style="14" bestFit="1" customWidth="1"/>
    <col min="2567" max="2567" width="26.140625" style="14" bestFit="1" customWidth="1"/>
    <col min="2568" max="2568" width="26.28515625" style="14" bestFit="1" customWidth="1"/>
    <col min="2569" max="2569" width="30.42578125" style="14" bestFit="1" customWidth="1"/>
    <col min="2570" max="2570" width="28" style="14" bestFit="1" customWidth="1"/>
    <col min="2571" max="2571" width="35.140625" style="14" customWidth="1"/>
    <col min="2572" max="2572" width="25.7109375" style="14" bestFit="1" customWidth="1"/>
    <col min="2573" max="2573" width="18.42578125" style="14" bestFit="1" customWidth="1"/>
    <col min="2574" max="2574" width="9.140625" style="14"/>
    <col min="2575" max="2575" width="22" style="14" bestFit="1" customWidth="1"/>
    <col min="2576" max="2816" width="9.140625" style="14"/>
    <col min="2817" max="2817" width="8.28515625" style="14" bestFit="1" customWidth="1"/>
    <col min="2818" max="2818" width="8.7109375" style="14" bestFit="1" customWidth="1"/>
    <col min="2819" max="2819" width="32.5703125" style="14" bestFit="1" customWidth="1"/>
    <col min="2820" max="2820" width="40.85546875" style="14" bestFit="1" customWidth="1"/>
    <col min="2821" max="2821" width="34.7109375" style="14" bestFit="1" customWidth="1"/>
    <col min="2822" max="2822" width="25.42578125" style="14" bestFit="1" customWidth="1"/>
    <col min="2823" max="2823" width="26.140625" style="14" bestFit="1" customWidth="1"/>
    <col min="2824" max="2824" width="26.28515625" style="14" bestFit="1" customWidth="1"/>
    <col min="2825" max="2825" width="30.42578125" style="14" bestFit="1" customWidth="1"/>
    <col min="2826" max="2826" width="28" style="14" bestFit="1" customWidth="1"/>
    <col min="2827" max="2827" width="35.140625" style="14" customWidth="1"/>
    <col min="2828" max="2828" width="25.7109375" style="14" bestFit="1" customWidth="1"/>
    <col min="2829" max="2829" width="18.42578125" style="14" bestFit="1" customWidth="1"/>
    <col min="2830" max="2830" width="9.140625" style="14"/>
    <col min="2831" max="2831" width="22" style="14" bestFit="1" customWidth="1"/>
    <col min="2832" max="3072" width="9.140625" style="14"/>
    <col min="3073" max="3073" width="8.28515625" style="14" bestFit="1" customWidth="1"/>
    <col min="3074" max="3074" width="8.7109375" style="14" bestFit="1" customWidth="1"/>
    <col min="3075" max="3075" width="32.5703125" style="14" bestFit="1" customWidth="1"/>
    <col min="3076" max="3076" width="40.85546875" style="14" bestFit="1" customWidth="1"/>
    <col min="3077" max="3077" width="34.7109375" style="14" bestFit="1" customWidth="1"/>
    <col min="3078" max="3078" width="25.42578125" style="14" bestFit="1" customWidth="1"/>
    <col min="3079" max="3079" width="26.140625" style="14" bestFit="1" customWidth="1"/>
    <col min="3080" max="3080" width="26.28515625" style="14" bestFit="1" customWidth="1"/>
    <col min="3081" max="3081" width="30.42578125" style="14" bestFit="1" customWidth="1"/>
    <col min="3082" max="3082" width="28" style="14" bestFit="1" customWidth="1"/>
    <col min="3083" max="3083" width="35.140625" style="14" customWidth="1"/>
    <col min="3084" max="3084" width="25.7109375" style="14" bestFit="1" customWidth="1"/>
    <col min="3085" max="3085" width="18.42578125" style="14" bestFit="1" customWidth="1"/>
    <col min="3086" max="3086" width="9.140625" style="14"/>
    <col min="3087" max="3087" width="22" style="14" bestFit="1" customWidth="1"/>
    <col min="3088" max="3328" width="9.140625" style="14"/>
    <col min="3329" max="3329" width="8.28515625" style="14" bestFit="1" customWidth="1"/>
    <col min="3330" max="3330" width="8.7109375" style="14" bestFit="1" customWidth="1"/>
    <col min="3331" max="3331" width="32.5703125" style="14" bestFit="1" customWidth="1"/>
    <col min="3332" max="3332" width="40.85546875" style="14" bestFit="1" customWidth="1"/>
    <col min="3333" max="3333" width="34.7109375" style="14" bestFit="1" customWidth="1"/>
    <col min="3334" max="3334" width="25.42578125" style="14" bestFit="1" customWidth="1"/>
    <col min="3335" max="3335" width="26.140625" style="14" bestFit="1" customWidth="1"/>
    <col min="3336" max="3336" width="26.28515625" style="14" bestFit="1" customWidth="1"/>
    <col min="3337" max="3337" width="30.42578125" style="14" bestFit="1" customWidth="1"/>
    <col min="3338" max="3338" width="28" style="14" bestFit="1" customWidth="1"/>
    <col min="3339" max="3339" width="35.140625" style="14" customWidth="1"/>
    <col min="3340" max="3340" width="25.7109375" style="14" bestFit="1" customWidth="1"/>
    <col min="3341" max="3341" width="18.42578125" style="14" bestFit="1" customWidth="1"/>
    <col min="3342" max="3342" width="9.140625" style="14"/>
    <col min="3343" max="3343" width="22" style="14" bestFit="1" customWidth="1"/>
    <col min="3344" max="3584" width="9.140625" style="14"/>
    <col min="3585" max="3585" width="8.28515625" style="14" bestFit="1" customWidth="1"/>
    <col min="3586" max="3586" width="8.7109375" style="14" bestFit="1" customWidth="1"/>
    <col min="3587" max="3587" width="32.5703125" style="14" bestFit="1" customWidth="1"/>
    <col min="3588" max="3588" width="40.85546875" style="14" bestFit="1" customWidth="1"/>
    <col min="3589" max="3589" width="34.7109375" style="14" bestFit="1" customWidth="1"/>
    <col min="3590" max="3590" width="25.42578125" style="14" bestFit="1" customWidth="1"/>
    <col min="3591" max="3591" width="26.140625" style="14" bestFit="1" customWidth="1"/>
    <col min="3592" max="3592" width="26.28515625" style="14" bestFit="1" customWidth="1"/>
    <col min="3593" max="3593" width="30.42578125" style="14" bestFit="1" customWidth="1"/>
    <col min="3594" max="3594" width="28" style="14" bestFit="1" customWidth="1"/>
    <col min="3595" max="3595" width="35.140625" style="14" customWidth="1"/>
    <col min="3596" max="3596" width="25.7109375" style="14" bestFit="1" customWidth="1"/>
    <col min="3597" max="3597" width="18.42578125" style="14" bestFit="1" customWidth="1"/>
    <col min="3598" max="3598" width="9.140625" style="14"/>
    <col min="3599" max="3599" width="22" style="14" bestFit="1" customWidth="1"/>
    <col min="3600" max="3840" width="9.140625" style="14"/>
    <col min="3841" max="3841" width="8.28515625" style="14" bestFit="1" customWidth="1"/>
    <col min="3842" max="3842" width="8.7109375" style="14" bestFit="1" customWidth="1"/>
    <col min="3843" max="3843" width="32.5703125" style="14" bestFit="1" customWidth="1"/>
    <col min="3844" max="3844" width="40.85546875" style="14" bestFit="1" customWidth="1"/>
    <col min="3845" max="3845" width="34.7109375" style="14" bestFit="1" customWidth="1"/>
    <col min="3846" max="3846" width="25.42578125" style="14" bestFit="1" customWidth="1"/>
    <col min="3847" max="3847" width="26.140625" style="14" bestFit="1" customWidth="1"/>
    <col min="3848" max="3848" width="26.28515625" style="14" bestFit="1" customWidth="1"/>
    <col min="3849" max="3849" width="30.42578125" style="14" bestFit="1" customWidth="1"/>
    <col min="3850" max="3850" width="28" style="14" bestFit="1" customWidth="1"/>
    <col min="3851" max="3851" width="35.140625" style="14" customWidth="1"/>
    <col min="3852" max="3852" width="25.7109375" style="14" bestFit="1" customWidth="1"/>
    <col min="3853" max="3853" width="18.42578125" style="14" bestFit="1" customWidth="1"/>
    <col min="3854" max="3854" width="9.140625" style="14"/>
    <col min="3855" max="3855" width="22" style="14" bestFit="1" customWidth="1"/>
    <col min="3856" max="4096" width="9.140625" style="14"/>
    <col min="4097" max="4097" width="8.28515625" style="14" bestFit="1" customWidth="1"/>
    <col min="4098" max="4098" width="8.7109375" style="14" bestFit="1" customWidth="1"/>
    <col min="4099" max="4099" width="32.5703125" style="14" bestFit="1" customWidth="1"/>
    <col min="4100" max="4100" width="40.85546875" style="14" bestFit="1" customWidth="1"/>
    <col min="4101" max="4101" width="34.7109375" style="14" bestFit="1" customWidth="1"/>
    <col min="4102" max="4102" width="25.42578125" style="14" bestFit="1" customWidth="1"/>
    <col min="4103" max="4103" width="26.140625" style="14" bestFit="1" customWidth="1"/>
    <col min="4104" max="4104" width="26.28515625" style="14" bestFit="1" customWidth="1"/>
    <col min="4105" max="4105" width="30.42578125" style="14" bestFit="1" customWidth="1"/>
    <col min="4106" max="4106" width="28" style="14" bestFit="1" customWidth="1"/>
    <col min="4107" max="4107" width="35.140625" style="14" customWidth="1"/>
    <col min="4108" max="4108" width="25.7109375" style="14" bestFit="1" customWidth="1"/>
    <col min="4109" max="4109" width="18.42578125" style="14" bestFit="1" customWidth="1"/>
    <col min="4110" max="4110" width="9.140625" style="14"/>
    <col min="4111" max="4111" width="22" style="14" bestFit="1" customWidth="1"/>
    <col min="4112" max="4352" width="9.140625" style="14"/>
    <col min="4353" max="4353" width="8.28515625" style="14" bestFit="1" customWidth="1"/>
    <col min="4354" max="4354" width="8.7109375" style="14" bestFit="1" customWidth="1"/>
    <col min="4355" max="4355" width="32.5703125" style="14" bestFit="1" customWidth="1"/>
    <col min="4356" max="4356" width="40.85546875" style="14" bestFit="1" customWidth="1"/>
    <col min="4357" max="4357" width="34.7109375" style="14" bestFit="1" customWidth="1"/>
    <col min="4358" max="4358" width="25.42578125" style="14" bestFit="1" customWidth="1"/>
    <col min="4359" max="4359" width="26.140625" style="14" bestFit="1" customWidth="1"/>
    <col min="4360" max="4360" width="26.28515625" style="14" bestFit="1" customWidth="1"/>
    <col min="4361" max="4361" width="30.42578125" style="14" bestFit="1" customWidth="1"/>
    <col min="4362" max="4362" width="28" style="14" bestFit="1" customWidth="1"/>
    <col min="4363" max="4363" width="35.140625" style="14" customWidth="1"/>
    <col min="4364" max="4364" width="25.7109375" style="14" bestFit="1" customWidth="1"/>
    <col min="4365" max="4365" width="18.42578125" style="14" bestFit="1" customWidth="1"/>
    <col min="4366" max="4366" width="9.140625" style="14"/>
    <col min="4367" max="4367" width="22" style="14" bestFit="1" customWidth="1"/>
    <col min="4368" max="4608" width="9.140625" style="14"/>
    <col min="4609" max="4609" width="8.28515625" style="14" bestFit="1" customWidth="1"/>
    <col min="4610" max="4610" width="8.7109375" style="14" bestFit="1" customWidth="1"/>
    <col min="4611" max="4611" width="32.5703125" style="14" bestFit="1" customWidth="1"/>
    <col min="4612" max="4612" width="40.85546875" style="14" bestFit="1" customWidth="1"/>
    <col min="4613" max="4613" width="34.7109375" style="14" bestFit="1" customWidth="1"/>
    <col min="4614" max="4614" width="25.42578125" style="14" bestFit="1" customWidth="1"/>
    <col min="4615" max="4615" width="26.140625" style="14" bestFit="1" customWidth="1"/>
    <col min="4616" max="4616" width="26.28515625" style="14" bestFit="1" customWidth="1"/>
    <col min="4617" max="4617" width="30.42578125" style="14" bestFit="1" customWidth="1"/>
    <col min="4618" max="4618" width="28" style="14" bestFit="1" customWidth="1"/>
    <col min="4619" max="4619" width="35.140625" style="14" customWidth="1"/>
    <col min="4620" max="4620" width="25.7109375" style="14" bestFit="1" customWidth="1"/>
    <col min="4621" max="4621" width="18.42578125" style="14" bestFit="1" customWidth="1"/>
    <col min="4622" max="4622" width="9.140625" style="14"/>
    <col min="4623" max="4623" width="22" style="14" bestFit="1" customWidth="1"/>
    <col min="4624" max="4864" width="9.140625" style="14"/>
    <col min="4865" max="4865" width="8.28515625" style="14" bestFit="1" customWidth="1"/>
    <col min="4866" max="4866" width="8.7109375" style="14" bestFit="1" customWidth="1"/>
    <col min="4867" max="4867" width="32.5703125" style="14" bestFit="1" customWidth="1"/>
    <col min="4868" max="4868" width="40.85546875" style="14" bestFit="1" customWidth="1"/>
    <col min="4869" max="4869" width="34.7109375" style="14" bestFit="1" customWidth="1"/>
    <col min="4870" max="4870" width="25.42578125" style="14" bestFit="1" customWidth="1"/>
    <col min="4871" max="4871" width="26.140625" style="14" bestFit="1" customWidth="1"/>
    <col min="4872" max="4872" width="26.28515625" style="14" bestFit="1" customWidth="1"/>
    <col min="4873" max="4873" width="30.42578125" style="14" bestFit="1" customWidth="1"/>
    <col min="4874" max="4874" width="28" style="14" bestFit="1" customWidth="1"/>
    <col min="4875" max="4875" width="35.140625" style="14" customWidth="1"/>
    <col min="4876" max="4876" width="25.7109375" style="14" bestFit="1" customWidth="1"/>
    <col min="4877" max="4877" width="18.42578125" style="14" bestFit="1" customWidth="1"/>
    <col min="4878" max="4878" width="9.140625" style="14"/>
    <col min="4879" max="4879" width="22" style="14" bestFit="1" customWidth="1"/>
    <col min="4880" max="5120" width="9.140625" style="14"/>
    <col min="5121" max="5121" width="8.28515625" style="14" bestFit="1" customWidth="1"/>
    <col min="5122" max="5122" width="8.7109375" style="14" bestFit="1" customWidth="1"/>
    <col min="5123" max="5123" width="32.5703125" style="14" bestFit="1" customWidth="1"/>
    <col min="5124" max="5124" width="40.85546875" style="14" bestFit="1" customWidth="1"/>
    <col min="5125" max="5125" width="34.7109375" style="14" bestFit="1" customWidth="1"/>
    <col min="5126" max="5126" width="25.42578125" style="14" bestFit="1" customWidth="1"/>
    <col min="5127" max="5127" width="26.140625" style="14" bestFit="1" customWidth="1"/>
    <col min="5128" max="5128" width="26.28515625" style="14" bestFit="1" customWidth="1"/>
    <col min="5129" max="5129" width="30.42578125" style="14" bestFit="1" customWidth="1"/>
    <col min="5130" max="5130" width="28" style="14" bestFit="1" customWidth="1"/>
    <col min="5131" max="5131" width="35.140625" style="14" customWidth="1"/>
    <col min="5132" max="5132" width="25.7109375" style="14" bestFit="1" customWidth="1"/>
    <col min="5133" max="5133" width="18.42578125" style="14" bestFit="1" customWidth="1"/>
    <col min="5134" max="5134" width="9.140625" style="14"/>
    <col min="5135" max="5135" width="22" style="14" bestFit="1" customWidth="1"/>
    <col min="5136" max="5376" width="9.140625" style="14"/>
    <col min="5377" max="5377" width="8.28515625" style="14" bestFit="1" customWidth="1"/>
    <col min="5378" max="5378" width="8.7109375" style="14" bestFit="1" customWidth="1"/>
    <col min="5379" max="5379" width="32.5703125" style="14" bestFit="1" customWidth="1"/>
    <col min="5380" max="5380" width="40.85546875" style="14" bestFit="1" customWidth="1"/>
    <col min="5381" max="5381" width="34.7109375" style="14" bestFit="1" customWidth="1"/>
    <col min="5382" max="5382" width="25.42578125" style="14" bestFit="1" customWidth="1"/>
    <col min="5383" max="5383" width="26.140625" style="14" bestFit="1" customWidth="1"/>
    <col min="5384" max="5384" width="26.28515625" style="14" bestFit="1" customWidth="1"/>
    <col min="5385" max="5385" width="30.42578125" style="14" bestFit="1" customWidth="1"/>
    <col min="5386" max="5386" width="28" style="14" bestFit="1" customWidth="1"/>
    <col min="5387" max="5387" width="35.140625" style="14" customWidth="1"/>
    <col min="5388" max="5388" width="25.7109375" style="14" bestFit="1" customWidth="1"/>
    <col min="5389" max="5389" width="18.42578125" style="14" bestFit="1" customWidth="1"/>
    <col min="5390" max="5390" width="9.140625" style="14"/>
    <col min="5391" max="5391" width="22" style="14" bestFit="1" customWidth="1"/>
    <col min="5392" max="5632" width="9.140625" style="14"/>
    <col min="5633" max="5633" width="8.28515625" style="14" bestFit="1" customWidth="1"/>
    <col min="5634" max="5634" width="8.7109375" style="14" bestFit="1" customWidth="1"/>
    <col min="5635" max="5635" width="32.5703125" style="14" bestFit="1" customWidth="1"/>
    <col min="5636" max="5636" width="40.85546875" style="14" bestFit="1" customWidth="1"/>
    <col min="5637" max="5637" width="34.7109375" style="14" bestFit="1" customWidth="1"/>
    <col min="5638" max="5638" width="25.42578125" style="14" bestFit="1" customWidth="1"/>
    <col min="5639" max="5639" width="26.140625" style="14" bestFit="1" customWidth="1"/>
    <col min="5640" max="5640" width="26.28515625" style="14" bestFit="1" customWidth="1"/>
    <col min="5641" max="5641" width="30.42578125" style="14" bestFit="1" customWidth="1"/>
    <col min="5642" max="5642" width="28" style="14" bestFit="1" customWidth="1"/>
    <col min="5643" max="5643" width="35.140625" style="14" customWidth="1"/>
    <col min="5644" max="5644" width="25.7109375" style="14" bestFit="1" customWidth="1"/>
    <col min="5645" max="5645" width="18.42578125" style="14" bestFit="1" customWidth="1"/>
    <col min="5646" max="5646" width="9.140625" style="14"/>
    <col min="5647" max="5647" width="22" style="14" bestFit="1" customWidth="1"/>
    <col min="5648" max="5888" width="9.140625" style="14"/>
    <col min="5889" max="5889" width="8.28515625" style="14" bestFit="1" customWidth="1"/>
    <col min="5890" max="5890" width="8.7109375" style="14" bestFit="1" customWidth="1"/>
    <col min="5891" max="5891" width="32.5703125" style="14" bestFit="1" customWidth="1"/>
    <col min="5892" max="5892" width="40.85546875" style="14" bestFit="1" customWidth="1"/>
    <col min="5893" max="5893" width="34.7109375" style="14" bestFit="1" customWidth="1"/>
    <col min="5894" max="5894" width="25.42578125" style="14" bestFit="1" customWidth="1"/>
    <col min="5895" max="5895" width="26.140625" style="14" bestFit="1" customWidth="1"/>
    <col min="5896" max="5896" width="26.28515625" style="14" bestFit="1" customWidth="1"/>
    <col min="5897" max="5897" width="30.42578125" style="14" bestFit="1" customWidth="1"/>
    <col min="5898" max="5898" width="28" style="14" bestFit="1" customWidth="1"/>
    <col min="5899" max="5899" width="35.140625" style="14" customWidth="1"/>
    <col min="5900" max="5900" width="25.7109375" style="14" bestFit="1" customWidth="1"/>
    <col min="5901" max="5901" width="18.42578125" style="14" bestFit="1" customWidth="1"/>
    <col min="5902" max="5902" width="9.140625" style="14"/>
    <col min="5903" max="5903" width="22" style="14" bestFit="1" customWidth="1"/>
    <col min="5904" max="6144" width="9.140625" style="14"/>
    <col min="6145" max="6145" width="8.28515625" style="14" bestFit="1" customWidth="1"/>
    <col min="6146" max="6146" width="8.7109375" style="14" bestFit="1" customWidth="1"/>
    <col min="6147" max="6147" width="32.5703125" style="14" bestFit="1" customWidth="1"/>
    <col min="6148" max="6148" width="40.85546875" style="14" bestFit="1" customWidth="1"/>
    <col min="6149" max="6149" width="34.7109375" style="14" bestFit="1" customWidth="1"/>
    <col min="6150" max="6150" width="25.42578125" style="14" bestFit="1" customWidth="1"/>
    <col min="6151" max="6151" width="26.140625" style="14" bestFit="1" customWidth="1"/>
    <col min="6152" max="6152" width="26.28515625" style="14" bestFit="1" customWidth="1"/>
    <col min="6153" max="6153" width="30.42578125" style="14" bestFit="1" customWidth="1"/>
    <col min="6154" max="6154" width="28" style="14" bestFit="1" customWidth="1"/>
    <col min="6155" max="6155" width="35.140625" style="14" customWidth="1"/>
    <col min="6156" max="6156" width="25.7109375" style="14" bestFit="1" customWidth="1"/>
    <col min="6157" max="6157" width="18.42578125" style="14" bestFit="1" customWidth="1"/>
    <col min="6158" max="6158" width="9.140625" style="14"/>
    <col min="6159" max="6159" width="22" style="14" bestFit="1" customWidth="1"/>
    <col min="6160" max="6400" width="9.140625" style="14"/>
    <col min="6401" max="6401" width="8.28515625" style="14" bestFit="1" customWidth="1"/>
    <col min="6402" max="6402" width="8.7109375" style="14" bestFit="1" customWidth="1"/>
    <col min="6403" max="6403" width="32.5703125" style="14" bestFit="1" customWidth="1"/>
    <col min="6404" max="6404" width="40.85546875" style="14" bestFit="1" customWidth="1"/>
    <col min="6405" max="6405" width="34.7109375" style="14" bestFit="1" customWidth="1"/>
    <col min="6406" max="6406" width="25.42578125" style="14" bestFit="1" customWidth="1"/>
    <col min="6407" max="6407" width="26.140625" style="14" bestFit="1" customWidth="1"/>
    <col min="6408" max="6408" width="26.28515625" style="14" bestFit="1" customWidth="1"/>
    <col min="6409" max="6409" width="30.42578125" style="14" bestFit="1" customWidth="1"/>
    <col min="6410" max="6410" width="28" style="14" bestFit="1" customWidth="1"/>
    <col min="6411" max="6411" width="35.140625" style="14" customWidth="1"/>
    <col min="6412" max="6412" width="25.7109375" style="14" bestFit="1" customWidth="1"/>
    <col min="6413" max="6413" width="18.42578125" style="14" bestFit="1" customWidth="1"/>
    <col min="6414" max="6414" width="9.140625" style="14"/>
    <col min="6415" max="6415" width="22" style="14" bestFit="1" customWidth="1"/>
    <col min="6416" max="6656" width="9.140625" style="14"/>
    <col min="6657" max="6657" width="8.28515625" style="14" bestFit="1" customWidth="1"/>
    <col min="6658" max="6658" width="8.7109375" style="14" bestFit="1" customWidth="1"/>
    <col min="6659" max="6659" width="32.5703125" style="14" bestFit="1" customWidth="1"/>
    <col min="6660" max="6660" width="40.85546875" style="14" bestFit="1" customWidth="1"/>
    <col min="6661" max="6661" width="34.7109375" style="14" bestFit="1" customWidth="1"/>
    <col min="6662" max="6662" width="25.42578125" style="14" bestFit="1" customWidth="1"/>
    <col min="6663" max="6663" width="26.140625" style="14" bestFit="1" customWidth="1"/>
    <col min="6664" max="6664" width="26.28515625" style="14" bestFit="1" customWidth="1"/>
    <col min="6665" max="6665" width="30.42578125" style="14" bestFit="1" customWidth="1"/>
    <col min="6666" max="6666" width="28" style="14" bestFit="1" customWidth="1"/>
    <col min="6667" max="6667" width="35.140625" style="14" customWidth="1"/>
    <col min="6668" max="6668" width="25.7109375" style="14" bestFit="1" customWidth="1"/>
    <col min="6669" max="6669" width="18.42578125" style="14" bestFit="1" customWidth="1"/>
    <col min="6670" max="6670" width="9.140625" style="14"/>
    <col min="6671" max="6671" width="22" style="14" bestFit="1" customWidth="1"/>
    <col min="6672" max="6912" width="9.140625" style="14"/>
    <col min="6913" max="6913" width="8.28515625" style="14" bestFit="1" customWidth="1"/>
    <col min="6914" max="6914" width="8.7109375" style="14" bestFit="1" customWidth="1"/>
    <col min="6915" max="6915" width="32.5703125" style="14" bestFit="1" customWidth="1"/>
    <col min="6916" max="6916" width="40.85546875" style="14" bestFit="1" customWidth="1"/>
    <col min="6917" max="6917" width="34.7109375" style="14" bestFit="1" customWidth="1"/>
    <col min="6918" max="6918" width="25.42578125" style="14" bestFit="1" customWidth="1"/>
    <col min="6919" max="6919" width="26.140625" style="14" bestFit="1" customWidth="1"/>
    <col min="6920" max="6920" width="26.28515625" style="14" bestFit="1" customWidth="1"/>
    <col min="6921" max="6921" width="30.42578125" style="14" bestFit="1" customWidth="1"/>
    <col min="6922" max="6922" width="28" style="14" bestFit="1" customWidth="1"/>
    <col min="6923" max="6923" width="35.140625" style="14" customWidth="1"/>
    <col min="6924" max="6924" width="25.7109375" style="14" bestFit="1" customWidth="1"/>
    <col min="6925" max="6925" width="18.42578125" style="14" bestFit="1" customWidth="1"/>
    <col min="6926" max="6926" width="9.140625" style="14"/>
    <col min="6927" max="6927" width="22" style="14" bestFit="1" customWidth="1"/>
    <col min="6928" max="7168" width="9.140625" style="14"/>
    <col min="7169" max="7169" width="8.28515625" style="14" bestFit="1" customWidth="1"/>
    <col min="7170" max="7170" width="8.7109375" style="14" bestFit="1" customWidth="1"/>
    <col min="7171" max="7171" width="32.5703125" style="14" bestFit="1" customWidth="1"/>
    <col min="7172" max="7172" width="40.85546875" style="14" bestFit="1" customWidth="1"/>
    <col min="7173" max="7173" width="34.7109375" style="14" bestFit="1" customWidth="1"/>
    <col min="7174" max="7174" width="25.42578125" style="14" bestFit="1" customWidth="1"/>
    <col min="7175" max="7175" width="26.140625" style="14" bestFit="1" customWidth="1"/>
    <col min="7176" max="7176" width="26.28515625" style="14" bestFit="1" customWidth="1"/>
    <col min="7177" max="7177" width="30.42578125" style="14" bestFit="1" customWidth="1"/>
    <col min="7178" max="7178" width="28" style="14" bestFit="1" customWidth="1"/>
    <col min="7179" max="7179" width="35.140625" style="14" customWidth="1"/>
    <col min="7180" max="7180" width="25.7109375" style="14" bestFit="1" customWidth="1"/>
    <col min="7181" max="7181" width="18.42578125" style="14" bestFit="1" customWidth="1"/>
    <col min="7182" max="7182" width="9.140625" style="14"/>
    <col min="7183" max="7183" width="22" style="14" bestFit="1" customWidth="1"/>
    <col min="7184" max="7424" width="9.140625" style="14"/>
    <col min="7425" max="7425" width="8.28515625" style="14" bestFit="1" customWidth="1"/>
    <col min="7426" max="7426" width="8.7109375" style="14" bestFit="1" customWidth="1"/>
    <col min="7427" max="7427" width="32.5703125" style="14" bestFit="1" customWidth="1"/>
    <col min="7428" max="7428" width="40.85546875" style="14" bestFit="1" customWidth="1"/>
    <col min="7429" max="7429" width="34.7109375" style="14" bestFit="1" customWidth="1"/>
    <col min="7430" max="7430" width="25.42578125" style="14" bestFit="1" customWidth="1"/>
    <col min="7431" max="7431" width="26.140625" style="14" bestFit="1" customWidth="1"/>
    <col min="7432" max="7432" width="26.28515625" style="14" bestFit="1" customWidth="1"/>
    <col min="7433" max="7433" width="30.42578125" style="14" bestFit="1" customWidth="1"/>
    <col min="7434" max="7434" width="28" style="14" bestFit="1" customWidth="1"/>
    <col min="7435" max="7435" width="35.140625" style="14" customWidth="1"/>
    <col min="7436" max="7436" width="25.7109375" style="14" bestFit="1" customWidth="1"/>
    <col min="7437" max="7437" width="18.42578125" style="14" bestFit="1" customWidth="1"/>
    <col min="7438" max="7438" width="9.140625" style="14"/>
    <col min="7439" max="7439" width="22" style="14" bestFit="1" customWidth="1"/>
    <col min="7440" max="7680" width="9.140625" style="14"/>
    <col min="7681" max="7681" width="8.28515625" style="14" bestFit="1" customWidth="1"/>
    <col min="7682" max="7682" width="8.7109375" style="14" bestFit="1" customWidth="1"/>
    <col min="7683" max="7683" width="32.5703125" style="14" bestFit="1" customWidth="1"/>
    <col min="7684" max="7684" width="40.85546875" style="14" bestFit="1" customWidth="1"/>
    <col min="7685" max="7685" width="34.7109375" style="14" bestFit="1" customWidth="1"/>
    <col min="7686" max="7686" width="25.42578125" style="14" bestFit="1" customWidth="1"/>
    <col min="7687" max="7687" width="26.140625" style="14" bestFit="1" customWidth="1"/>
    <col min="7688" max="7688" width="26.28515625" style="14" bestFit="1" customWidth="1"/>
    <col min="7689" max="7689" width="30.42578125" style="14" bestFit="1" customWidth="1"/>
    <col min="7690" max="7690" width="28" style="14" bestFit="1" customWidth="1"/>
    <col min="7691" max="7691" width="35.140625" style="14" customWidth="1"/>
    <col min="7692" max="7692" width="25.7109375" style="14" bestFit="1" customWidth="1"/>
    <col min="7693" max="7693" width="18.42578125" style="14" bestFit="1" customWidth="1"/>
    <col min="7694" max="7694" width="9.140625" style="14"/>
    <col min="7695" max="7695" width="22" style="14" bestFit="1" customWidth="1"/>
    <col min="7696" max="7936" width="9.140625" style="14"/>
    <col min="7937" max="7937" width="8.28515625" style="14" bestFit="1" customWidth="1"/>
    <col min="7938" max="7938" width="8.7109375" style="14" bestFit="1" customWidth="1"/>
    <col min="7939" max="7939" width="32.5703125" style="14" bestFit="1" customWidth="1"/>
    <col min="7940" max="7940" width="40.85546875" style="14" bestFit="1" customWidth="1"/>
    <col min="7941" max="7941" width="34.7109375" style="14" bestFit="1" customWidth="1"/>
    <col min="7942" max="7942" width="25.42578125" style="14" bestFit="1" customWidth="1"/>
    <col min="7943" max="7943" width="26.140625" style="14" bestFit="1" customWidth="1"/>
    <col min="7944" max="7944" width="26.28515625" style="14" bestFit="1" customWidth="1"/>
    <col min="7945" max="7945" width="30.42578125" style="14" bestFit="1" customWidth="1"/>
    <col min="7946" max="7946" width="28" style="14" bestFit="1" customWidth="1"/>
    <col min="7947" max="7947" width="35.140625" style="14" customWidth="1"/>
    <col min="7948" max="7948" width="25.7109375" style="14" bestFit="1" customWidth="1"/>
    <col min="7949" max="7949" width="18.42578125" style="14" bestFit="1" customWidth="1"/>
    <col min="7950" max="7950" width="9.140625" style="14"/>
    <col min="7951" max="7951" width="22" style="14" bestFit="1" customWidth="1"/>
    <col min="7952" max="8192" width="9.140625" style="14"/>
    <col min="8193" max="8193" width="8.28515625" style="14" bestFit="1" customWidth="1"/>
    <col min="8194" max="8194" width="8.7109375" style="14" bestFit="1" customWidth="1"/>
    <col min="8195" max="8195" width="32.5703125" style="14" bestFit="1" customWidth="1"/>
    <col min="8196" max="8196" width="40.85546875" style="14" bestFit="1" customWidth="1"/>
    <col min="8197" max="8197" width="34.7109375" style="14" bestFit="1" customWidth="1"/>
    <col min="8198" max="8198" width="25.42578125" style="14" bestFit="1" customWidth="1"/>
    <col min="8199" max="8199" width="26.140625" style="14" bestFit="1" customWidth="1"/>
    <col min="8200" max="8200" width="26.28515625" style="14" bestFit="1" customWidth="1"/>
    <col min="8201" max="8201" width="30.42578125" style="14" bestFit="1" customWidth="1"/>
    <col min="8202" max="8202" width="28" style="14" bestFit="1" customWidth="1"/>
    <col min="8203" max="8203" width="35.140625" style="14" customWidth="1"/>
    <col min="8204" max="8204" width="25.7109375" style="14" bestFit="1" customWidth="1"/>
    <col min="8205" max="8205" width="18.42578125" style="14" bestFit="1" customWidth="1"/>
    <col min="8206" max="8206" width="9.140625" style="14"/>
    <col min="8207" max="8207" width="22" style="14" bestFit="1" customWidth="1"/>
    <col min="8208" max="8448" width="9.140625" style="14"/>
    <col min="8449" max="8449" width="8.28515625" style="14" bestFit="1" customWidth="1"/>
    <col min="8450" max="8450" width="8.7109375" style="14" bestFit="1" customWidth="1"/>
    <col min="8451" max="8451" width="32.5703125" style="14" bestFit="1" customWidth="1"/>
    <col min="8452" max="8452" width="40.85546875" style="14" bestFit="1" customWidth="1"/>
    <col min="8453" max="8453" width="34.7109375" style="14" bestFit="1" customWidth="1"/>
    <col min="8454" max="8454" width="25.42578125" style="14" bestFit="1" customWidth="1"/>
    <col min="8455" max="8455" width="26.140625" style="14" bestFit="1" customWidth="1"/>
    <col min="8456" max="8456" width="26.28515625" style="14" bestFit="1" customWidth="1"/>
    <col min="8457" max="8457" width="30.42578125" style="14" bestFit="1" customWidth="1"/>
    <col min="8458" max="8458" width="28" style="14" bestFit="1" customWidth="1"/>
    <col min="8459" max="8459" width="35.140625" style="14" customWidth="1"/>
    <col min="8460" max="8460" width="25.7109375" style="14" bestFit="1" customWidth="1"/>
    <col min="8461" max="8461" width="18.42578125" style="14" bestFit="1" customWidth="1"/>
    <col min="8462" max="8462" width="9.140625" style="14"/>
    <col min="8463" max="8463" width="22" style="14" bestFit="1" customWidth="1"/>
    <col min="8464" max="8704" width="9.140625" style="14"/>
    <col min="8705" max="8705" width="8.28515625" style="14" bestFit="1" customWidth="1"/>
    <col min="8706" max="8706" width="8.7109375" style="14" bestFit="1" customWidth="1"/>
    <col min="8707" max="8707" width="32.5703125" style="14" bestFit="1" customWidth="1"/>
    <col min="8708" max="8708" width="40.85546875" style="14" bestFit="1" customWidth="1"/>
    <col min="8709" max="8709" width="34.7109375" style="14" bestFit="1" customWidth="1"/>
    <col min="8710" max="8710" width="25.42578125" style="14" bestFit="1" customWidth="1"/>
    <col min="8711" max="8711" width="26.140625" style="14" bestFit="1" customWidth="1"/>
    <col min="8712" max="8712" width="26.28515625" style="14" bestFit="1" customWidth="1"/>
    <col min="8713" max="8713" width="30.42578125" style="14" bestFit="1" customWidth="1"/>
    <col min="8714" max="8714" width="28" style="14" bestFit="1" customWidth="1"/>
    <col min="8715" max="8715" width="35.140625" style="14" customWidth="1"/>
    <col min="8716" max="8716" width="25.7109375" style="14" bestFit="1" customWidth="1"/>
    <col min="8717" max="8717" width="18.42578125" style="14" bestFit="1" customWidth="1"/>
    <col min="8718" max="8718" width="9.140625" style="14"/>
    <col min="8719" max="8719" width="22" style="14" bestFit="1" customWidth="1"/>
    <col min="8720" max="8960" width="9.140625" style="14"/>
    <col min="8961" max="8961" width="8.28515625" style="14" bestFit="1" customWidth="1"/>
    <col min="8962" max="8962" width="8.7109375" style="14" bestFit="1" customWidth="1"/>
    <col min="8963" max="8963" width="32.5703125" style="14" bestFit="1" customWidth="1"/>
    <col min="8964" max="8964" width="40.85546875" style="14" bestFit="1" customWidth="1"/>
    <col min="8965" max="8965" width="34.7109375" style="14" bestFit="1" customWidth="1"/>
    <col min="8966" max="8966" width="25.42578125" style="14" bestFit="1" customWidth="1"/>
    <col min="8967" max="8967" width="26.140625" style="14" bestFit="1" customWidth="1"/>
    <col min="8968" max="8968" width="26.28515625" style="14" bestFit="1" customWidth="1"/>
    <col min="8969" max="8969" width="30.42578125" style="14" bestFit="1" customWidth="1"/>
    <col min="8970" max="8970" width="28" style="14" bestFit="1" customWidth="1"/>
    <col min="8971" max="8971" width="35.140625" style="14" customWidth="1"/>
    <col min="8972" max="8972" width="25.7109375" style="14" bestFit="1" customWidth="1"/>
    <col min="8973" max="8973" width="18.42578125" style="14" bestFit="1" customWidth="1"/>
    <col min="8974" max="8974" width="9.140625" style="14"/>
    <col min="8975" max="8975" width="22" style="14" bestFit="1" customWidth="1"/>
    <col min="8976" max="9216" width="9.140625" style="14"/>
    <col min="9217" max="9217" width="8.28515625" style="14" bestFit="1" customWidth="1"/>
    <col min="9218" max="9218" width="8.7109375" style="14" bestFit="1" customWidth="1"/>
    <col min="9219" max="9219" width="32.5703125" style="14" bestFit="1" customWidth="1"/>
    <col min="9220" max="9220" width="40.85546875" style="14" bestFit="1" customWidth="1"/>
    <col min="9221" max="9221" width="34.7109375" style="14" bestFit="1" customWidth="1"/>
    <col min="9222" max="9222" width="25.42578125" style="14" bestFit="1" customWidth="1"/>
    <col min="9223" max="9223" width="26.140625" style="14" bestFit="1" customWidth="1"/>
    <col min="9224" max="9224" width="26.28515625" style="14" bestFit="1" customWidth="1"/>
    <col min="9225" max="9225" width="30.42578125" style="14" bestFit="1" customWidth="1"/>
    <col min="9226" max="9226" width="28" style="14" bestFit="1" customWidth="1"/>
    <col min="9227" max="9227" width="35.140625" style="14" customWidth="1"/>
    <col min="9228" max="9228" width="25.7109375" style="14" bestFit="1" customWidth="1"/>
    <col min="9229" max="9229" width="18.42578125" style="14" bestFit="1" customWidth="1"/>
    <col min="9230" max="9230" width="9.140625" style="14"/>
    <col min="9231" max="9231" width="22" style="14" bestFit="1" customWidth="1"/>
    <col min="9232" max="9472" width="9.140625" style="14"/>
    <col min="9473" max="9473" width="8.28515625" style="14" bestFit="1" customWidth="1"/>
    <col min="9474" max="9474" width="8.7109375" style="14" bestFit="1" customWidth="1"/>
    <col min="9475" max="9475" width="32.5703125" style="14" bestFit="1" customWidth="1"/>
    <col min="9476" max="9476" width="40.85546875" style="14" bestFit="1" customWidth="1"/>
    <col min="9477" max="9477" width="34.7109375" style="14" bestFit="1" customWidth="1"/>
    <col min="9478" max="9478" width="25.42578125" style="14" bestFit="1" customWidth="1"/>
    <col min="9479" max="9479" width="26.140625" style="14" bestFit="1" customWidth="1"/>
    <col min="9480" max="9480" width="26.28515625" style="14" bestFit="1" customWidth="1"/>
    <col min="9481" max="9481" width="30.42578125" style="14" bestFit="1" customWidth="1"/>
    <col min="9482" max="9482" width="28" style="14" bestFit="1" customWidth="1"/>
    <col min="9483" max="9483" width="35.140625" style="14" customWidth="1"/>
    <col min="9484" max="9484" width="25.7109375" style="14" bestFit="1" customWidth="1"/>
    <col min="9485" max="9485" width="18.42578125" style="14" bestFit="1" customWidth="1"/>
    <col min="9486" max="9486" width="9.140625" style="14"/>
    <col min="9487" max="9487" width="22" style="14" bestFit="1" customWidth="1"/>
    <col min="9488" max="9728" width="9.140625" style="14"/>
    <col min="9729" max="9729" width="8.28515625" style="14" bestFit="1" customWidth="1"/>
    <col min="9730" max="9730" width="8.7109375" style="14" bestFit="1" customWidth="1"/>
    <col min="9731" max="9731" width="32.5703125" style="14" bestFit="1" customWidth="1"/>
    <col min="9732" max="9732" width="40.85546875" style="14" bestFit="1" customWidth="1"/>
    <col min="9733" max="9733" width="34.7109375" style="14" bestFit="1" customWidth="1"/>
    <col min="9734" max="9734" width="25.42578125" style="14" bestFit="1" customWidth="1"/>
    <col min="9735" max="9735" width="26.140625" style="14" bestFit="1" customWidth="1"/>
    <col min="9736" max="9736" width="26.28515625" style="14" bestFit="1" customWidth="1"/>
    <col min="9737" max="9737" width="30.42578125" style="14" bestFit="1" customWidth="1"/>
    <col min="9738" max="9738" width="28" style="14" bestFit="1" customWidth="1"/>
    <col min="9739" max="9739" width="35.140625" style="14" customWidth="1"/>
    <col min="9740" max="9740" width="25.7109375" style="14" bestFit="1" customWidth="1"/>
    <col min="9741" max="9741" width="18.42578125" style="14" bestFit="1" customWidth="1"/>
    <col min="9742" max="9742" width="9.140625" style="14"/>
    <col min="9743" max="9743" width="22" style="14" bestFit="1" customWidth="1"/>
    <col min="9744" max="9984" width="9.140625" style="14"/>
    <col min="9985" max="9985" width="8.28515625" style="14" bestFit="1" customWidth="1"/>
    <col min="9986" max="9986" width="8.7109375" style="14" bestFit="1" customWidth="1"/>
    <col min="9987" max="9987" width="32.5703125" style="14" bestFit="1" customWidth="1"/>
    <col min="9988" max="9988" width="40.85546875" style="14" bestFit="1" customWidth="1"/>
    <col min="9989" max="9989" width="34.7109375" style="14" bestFit="1" customWidth="1"/>
    <col min="9990" max="9990" width="25.42578125" style="14" bestFit="1" customWidth="1"/>
    <col min="9991" max="9991" width="26.140625" style="14" bestFit="1" customWidth="1"/>
    <col min="9992" max="9992" width="26.28515625" style="14" bestFit="1" customWidth="1"/>
    <col min="9993" max="9993" width="30.42578125" style="14" bestFit="1" customWidth="1"/>
    <col min="9994" max="9994" width="28" style="14" bestFit="1" customWidth="1"/>
    <col min="9995" max="9995" width="35.140625" style="14" customWidth="1"/>
    <col min="9996" max="9996" width="25.7109375" style="14" bestFit="1" customWidth="1"/>
    <col min="9997" max="9997" width="18.42578125" style="14" bestFit="1" customWidth="1"/>
    <col min="9998" max="9998" width="9.140625" style="14"/>
    <col min="9999" max="9999" width="22" style="14" bestFit="1" customWidth="1"/>
    <col min="10000" max="10240" width="9.140625" style="14"/>
    <col min="10241" max="10241" width="8.28515625" style="14" bestFit="1" customWidth="1"/>
    <col min="10242" max="10242" width="8.7109375" style="14" bestFit="1" customWidth="1"/>
    <col min="10243" max="10243" width="32.5703125" style="14" bestFit="1" customWidth="1"/>
    <col min="10244" max="10244" width="40.85546875" style="14" bestFit="1" customWidth="1"/>
    <col min="10245" max="10245" width="34.7109375" style="14" bestFit="1" customWidth="1"/>
    <col min="10246" max="10246" width="25.42578125" style="14" bestFit="1" customWidth="1"/>
    <col min="10247" max="10247" width="26.140625" style="14" bestFit="1" customWidth="1"/>
    <col min="10248" max="10248" width="26.28515625" style="14" bestFit="1" customWidth="1"/>
    <col min="10249" max="10249" width="30.42578125" style="14" bestFit="1" customWidth="1"/>
    <col min="10250" max="10250" width="28" style="14" bestFit="1" customWidth="1"/>
    <col min="10251" max="10251" width="35.140625" style="14" customWidth="1"/>
    <col min="10252" max="10252" width="25.7109375" style="14" bestFit="1" customWidth="1"/>
    <col min="10253" max="10253" width="18.42578125" style="14" bestFit="1" customWidth="1"/>
    <col min="10254" max="10254" width="9.140625" style="14"/>
    <col min="10255" max="10255" width="22" style="14" bestFit="1" customWidth="1"/>
    <col min="10256" max="10496" width="9.140625" style="14"/>
    <col min="10497" max="10497" width="8.28515625" style="14" bestFit="1" customWidth="1"/>
    <col min="10498" max="10498" width="8.7109375" style="14" bestFit="1" customWidth="1"/>
    <col min="10499" max="10499" width="32.5703125" style="14" bestFit="1" customWidth="1"/>
    <col min="10500" max="10500" width="40.85546875" style="14" bestFit="1" customWidth="1"/>
    <col min="10501" max="10501" width="34.7109375" style="14" bestFit="1" customWidth="1"/>
    <col min="10502" max="10502" width="25.42578125" style="14" bestFit="1" customWidth="1"/>
    <col min="10503" max="10503" width="26.140625" style="14" bestFit="1" customWidth="1"/>
    <col min="10504" max="10504" width="26.28515625" style="14" bestFit="1" customWidth="1"/>
    <col min="10505" max="10505" width="30.42578125" style="14" bestFit="1" customWidth="1"/>
    <col min="10506" max="10506" width="28" style="14" bestFit="1" customWidth="1"/>
    <col min="10507" max="10507" width="35.140625" style="14" customWidth="1"/>
    <col min="10508" max="10508" width="25.7109375" style="14" bestFit="1" customWidth="1"/>
    <col min="10509" max="10509" width="18.42578125" style="14" bestFit="1" customWidth="1"/>
    <col min="10510" max="10510" width="9.140625" style="14"/>
    <col min="10511" max="10511" width="22" style="14" bestFit="1" customWidth="1"/>
    <col min="10512" max="10752" width="9.140625" style="14"/>
    <col min="10753" max="10753" width="8.28515625" style="14" bestFit="1" customWidth="1"/>
    <col min="10754" max="10754" width="8.7109375" style="14" bestFit="1" customWidth="1"/>
    <col min="10755" max="10755" width="32.5703125" style="14" bestFit="1" customWidth="1"/>
    <col min="10756" max="10756" width="40.85546875" style="14" bestFit="1" customWidth="1"/>
    <col min="10757" max="10757" width="34.7109375" style="14" bestFit="1" customWidth="1"/>
    <col min="10758" max="10758" width="25.42578125" style="14" bestFit="1" customWidth="1"/>
    <col min="10759" max="10759" width="26.140625" style="14" bestFit="1" customWidth="1"/>
    <col min="10760" max="10760" width="26.28515625" style="14" bestFit="1" customWidth="1"/>
    <col min="10761" max="10761" width="30.42578125" style="14" bestFit="1" customWidth="1"/>
    <col min="10762" max="10762" width="28" style="14" bestFit="1" customWidth="1"/>
    <col min="10763" max="10763" width="35.140625" style="14" customWidth="1"/>
    <col min="10764" max="10764" width="25.7109375" style="14" bestFit="1" customWidth="1"/>
    <col min="10765" max="10765" width="18.42578125" style="14" bestFit="1" customWidth="1"/>
    <col min="10766" max="10766" width="9.140625" style="14"/>
    <col min="10767" max="10767" width="22" style="14" bestFit="1" customWidth="1"/>
    <col min="10768" max="11008" width="9.140625" style="14"/>
    <col min="11009" max="11009" width="8.28515625" style="14" bestFit="1" customWidth="1"/>
    <col min="11010" max="11010" width="8.7109375" style="14" bestFit="1" customWidth="1"/>
    <col min="11011" max="11011" width="32.5703125" style="14" bestFit="1" customWidth="1"/>
    <col min="11012" max="11012" width="40.85546875" style="14" bestFit="1" customWidth="1"/>
    <col min="11013" max="11013" width="34.7109375" style="14" bestFit="1" customWidth="1"/>
    <col min="11014" max="11014" width="25.42578125" style="14" bestFit="1" customWidth="1"/>
    <col min="11015" max="11015" width="26.140625" style="14" bestFit="1" customWidth="1"/>
    <col min="11016" max="11016" width="26.28515625" style="14" bestFit="1" customWidth="1"/>
    <col min="11017" max="11017" width="30.42578125" style="14" bestFit="1" customWidth="1"/>
    <col min="11018" max="11018" width="28" style="14" bestFit="1" customWidth="1"/>
    <col min="11019" max="11019" width="35.140625" style="14" customWidth="1"/>
    <col min="11020" max="11020" width="25.7109375" style="14" bestFit="1" customWidth="1"/>
    <col min="11021" max="11021" width="18.42578125" style="14" bestFit="1" customWidth="1"/>
    <col min="11022" max="11022" width="9.140625" style="14"/>
    <col min="11023" max="11023" width="22" style="14" bestFit="1" customWidth="1"/>
    <col min="11024" max="11264" width="9.140625" style="14"/>
    <col min="11265" max="11265" width="8.28515625" style="14" bestFit="1" customWidth="1"/>
    <col min="11266" max="11266" width="8.7109375" style="14" bestFit="1" customWidth="1"/>
    <col min="11267" max="11267" width="32.5703125" style="14" bestFit="1" customWidth="1"/>
    <col min="11268" max="11268" width="40.85546875" style="14" bestFit="1" customWidth="1"/>
    <col min="11269" max="11269" width="34.7109375" style="14" bestFit="1" customWidth="1"/>
    <col min="11270" max="11270" width="25.42578125" style="14" bestFit="1" customWidth="1"/>
    <col min="11271" max="11271" width="26.140625" style="14" bestFit="1" customWidth="1"/>
    <col min="11272" max="11272" width="26.28515625" style="14" bestFit="1" customWidth="1"/>
    <col min="11273" max="11273" width="30.42578125" style="14" bestFit="1" customWidth="1"/>
    <col min="11274" max="11274" width="28" style="14" bestFit="1" customWidth="1"/>
    <col min="11275" max="11275" width="35.140625" style="14" customWidth="1"/>
    <col min="11276" max="11276" width="25.7109375" style="14" bestFit="1" customWidth="1"/>
    <col min="11277" max="11277" width="18.42578125" style="14" bestFit="1" customWidth="1"/>
    <col min="11278" max="11278" width="9.140625" style="14"/>
    <col min="11279" max="11279" width="22" style="14" bestFit="1" customWidth="1"/>
    <col min="11280" max="11520" width="9.140625" style="14"/>
    <col min="11521" max="11521" width="8.28515625" style="14" bestFit="1" customWidth="1"/>
    <col min="11522" max="11522" width="8.7109375" style="14" bestFit="1" customWidth="1"/>
    <col min="11523" max="11523" width="32.5703125" style="14" bestFit="1" customWidth="1"/>
    <col min="11524" max="11524" width="40.85546875" style="14" bestFit="1" customWidth="1"/>
    <col min="11525" max="11525" width="34.7109375" style="14" bestFit="1" customWidth="1"/>
    <col min="11526" max="11526" width="25.42578125" style="14" bestFit="1" customWidth="1"/>
    <col min="11527" max="11527" width="26.140625" style="14" bestFit="1" customWidth="1"/>
    <col min="11528" max="11528" width="26.28515625" style="14" bestFit="1" customWidth="1"/>
    <col min="11529" max="11529" width="30.42578125" style="14" bestFit="1" customWidth="1"/>
    <col min="11530" max="11530" width="28" style="14" bestFit="1" customWidth="1"/>
    <col min="11531" max="11531" width="35.140625" style="14" customWidth="1"/>
    <col min="11532" max="11532" width="25.7109375" style="14" bestFit="1" customWidth="1"/>
    <col min="11533" max="11533" width="18.42578125" style="14" bestFit="1" customWidth="1"/>
    <col min="11534" max="11534" width="9.140625" style="14"/>
    <col min="11535" max="11535" width="22" style="14" bestFit="1" customWidth="1"/>
    <col min="11536" max="11776" width="9.140625" style="14"/>
    <col min="11777" max="11777" width="8.28515625" style="14" bestFit="1" customWidth="1"/>
    <col min="11778" max="11778" width="8.7109375" style="14" bestFit="1" customWidth="1"/>
    <col min="11779" max="11779" width="32.5703125" style="14" bestFit="1" customWidth="1"/>
    <col min="11780" max="11780" width="40.85546875" style="14" bestFit="1" customWidth="1"/>
    <col min="11781" max="11781" width="34.7109375" style="14" bestFit="1" customWidth="1"/>
    <col min="11782" max="11782" width="25.42578125" style="14" bestFit="1" customWidth="1"/>
    <col min="11783" max="11783" width="26.140625" style="14" bestFit="1" customWidth="1"/>
    <col min="11784" max="11784" width="26.28515625" style="14" bestFit="1" customWidth="1"/>
    <col min="11785" max="11785" width="30.42578125" style="14" bestFit="1" customWidth="1"/>
    <col min="11786" max="11786" width="28" style="14" bestFit="1" customWidth="1"/>
    <col min="11787" max="11787" width="35.140625" style="14" customWidth="1"/>
    <col min="11788" max="11788" width="25.7109375" style="14" bestFit="1" customWidth="1"/>
    <col min="11789" max="11789" width="18.42578125" style="14" bestFit="1" customWidth="1"/>
    <col min="11790" max="11790" width="9.140625" style="14"/>
    <col min="11791" max="11791" width="22" style="14" bestFit="1" customWidth="1"/>
    <col min="11792" max="12032" width="9.140625" style="14"/>
    <col min="12033" max="12033" width="8.28515625" style="14" bestFit="1" customWidth="1"/>
    <col min="12034" max="12034" width="8.7109375" style="14" bestFit="1" customWidth="1"/>
    <col min="12035" max="12035" width="32.5703125" style="14" bestFit="1" customWidth="1"/>
    <col min="12036" max="12036" width="40.85546875" style="14" bestFit="1" customWidth="1"/>
    <col min="12037" max="12037" width="34.7109375" style="14" bestFit="1" customWidth="1"/>
    <col min="12038" max="12038" width="25.42578125" style="14" bestFit="1" customWidth="1"/>
    <col min="12039" max="12039" width="26.140625" style="14" bestFit="1" customWidth="1"/>
    <col min="12040" max="12040" width="26.28515625" style="14" bestFit="1" customWidth="1"/>
    <col min="12041" max="12041" width="30.42578125" style="14" bestFit="1" customWidth="1"/>
    <col min="12042" max="12042" width="28" style="14" bestFit="1" customWidth="1"/>
    <col min="12043" max="12043" width="35.140625" style="14" customWidth="1"/>
    <col min="12044" max="12044" width="25.7109375" style="14" bestFit="1" customWidth="1"/>
    <col min="12045" max="12045" width="18.42578125" style="14" bestFit="1" customWidth="1"/>
    <col min="12046" max="12046" width="9.140625" style="14"/>
    <col min="12047" max="12047" width="22" style="14" bestFit="1" customWidth="1"/>
    <col min="12048" max="12288" width="9.140625" style="14"/>
    <col min="12289" max="12289" width="8.28515625" style="14" bestFit="1" customWidth="1"/>
    <col min="12290" max="12290" width="8.7109375" style="14" bestFit="1" customWidth="1"/>
    <col min="12291" max="12291" width="32.5703125" style="14" bestFit="1" customWidth="1"/>
    <col min="12292" max="12292" width="40.85546875" style="14" bestFit="1" customWidth="1"/>
    <col min="12293" max="12293" width="34.7109375" style="14" bestFit="1" customWidth="1"/>
    <col min="12294" max="12294" width="25.42578125" style="14" bestFit="1" customWidth="1"/>
    <col min="12295" max="12295" width="26.140625" style="14" bestFit="1" customWidth="1"/>
    <col min="12296" max="12296" width="26.28515625" style="14" bestFit="1" customWidth="1"/>
    <col min="12297" max="12297" width="30.42578125" style="14" bestFit="1" customWidth="1"/>
    <col min="12298" max="12298" width="28" style="14" bestFit="1" customWidth="1"/>
    <col min="12299" max="12299" width="35.140625" style="14" customWidth="1"/>
    <col min="12300" max="12300" width="25.7109375" style="14" bestFit="1" customWidth="1"/>
    <col min="12301" max="12301" width="18.42578125" style="14" bestFit="1" customWidth="1"/>
    <col min="12302" max="12302" width="9.140625" style="14"/>
    <col min="12303" max="12303" width="22" style="14" bestFit="1" customWidth="1"/>
    <col min="12304" max="12544" width="9.140625" style="14"/>
    <col min="12545" max="12545" width="8.28515625" style="14" bestFit="1" customWidth="1"/>
    <col min="12546" max="12546" width="8.7109375" style="14" bestFit="1" customWidth="1"/>
    <col min="12547" max="12547" width="32.5703125" style="14" bestFit="1" customWidth="1"/>
    <col min="12548" max="12548" width="40.85546875" style="14" bestFit="1" customWidth="1"/>
    <col min="12549" max="12549" width="34.7109375" style="14" bestFit="1" customWidth="1"/>
    <col min="12550" max="12550" width="25.42578125" style="14" bestFit="1" customWidth="1"/>
    <col min="12551" max="12551" width="26.140625" style="14" bestFit="1" customWidth="1"/>
    <col min="12552" max="12552" width="26.28515625" style="14" bestFit="1" customWidth="1"/>
    <col min="12553" max="12553" width="30.42578125" style="14" bestFit="1" customWidth="1"/>
    <col min="12554" max="12554" width="28" style="14" bestFit="1" customWidth="1"/>
    <col min="12555" max="12555" width="35.140625" style="14" customWidth="1"/>
    <col min="12556" max="12556" width="25.7109375" style="14" bestFit="1" customWidth="1"/>
    <col min="12557" max="12557" width="18.42578125" style="14" bestFit="1" customWidth="1"/>
    <col min="12558" max="12558" width="9.140625" style="14"/>
    <col min="12559" max="12559" width="22" style="14" bestFit="1" customWidth="1"/>
    <col min="12560" max="12800" width="9.140625" style="14"/>
    <col min="12801" max="12801" width="8.28515625" style="14" bestFit="1" customWidth="1"/>
    <col min="12802" max="12802" width="8.7109375" style="14" bestFit="1" customWidth="1"/>
    <col min="12803" max="12803" width="32.5703125" style="14" bestFit="1" customWidth="1"/>
    <col min="12804" max="12804" width="40.85546875" style="14" bestFit="1" customWidth="1"/>
    <col min="12805" max="12805" width="34.7109375" style="14" bestFit="1" customWidth="1"/>
    <col min="12806" max="12806" width="25.42578125" style="14" bestFit="1" customWidth="1"/>
    <col min="12807" max="12807" width="26.140625" style="14" bestFit="1" customWidth="1"/>
    <col min="12808" max="12808" width="26.28515625" style="14" bestFit="1" customWidth="1"/>
    <col min="12809" max="12809" width="30.42578125" style="14" bestFit="1" customWidth="1"/>
    <col min="12810" max="12810" width="28" style="14" bestFit="1" customWidth="1"/>
    <col min="12811" max="12811" width="35.140625" style="14" customWidth="1"/>
    <col min="12812" max="12812" width="25.7109375" style="14" bestFit="1" customWidth="1"/>
    <col min="12813" max="12813" width="18.42578125" style="14" bestFit="1" customWidth="1"/>
    <col min="12814" max="12814" width="9.140625" style="14"/>
    <col min="12815" max="12815" width="22" style="14" bestFit="1" customWidth="1"/>
    <col min="12816" max="13056" width="9.140625" style="14"/>
    <col min="13057" max="13057" width="8.28515625" style="14" bestFit="1" customWidth="1"/>
    <col min="13058" max="13058" width="8.7109375" style="14" bestFit="1" customWidth="1"/>
    <col min="13059" max="13059" width="32.5703125" style="14" bestFit="1" customWidth="1"/>
    <col min="13060" max="13060" width="40.85546875" style="14" bestFit="1" customWidth="1"/>
    <col min="13061" max="13061" width="34.7109375" style="14" bestFit="1" customWidth="1"/>
    <col min="13062" max="13062" width="25.42578125" style="14" bestFit="1" customWidth="1"/>
    <col min="13063" max="13063" width="26.140625" style="14" bestFit="1" customWidth="1"/>
    <col min="13064" max="13064" width="26.28515625" style="14" bestFit="1" customWidth="1"/>
    <col min="13065" max="13065" width="30.42578125" style="14" bestFit="1" customWidth="1"/>
    <col min="13066" max="13066" width="28" style="14" bestFit="1" customWidth="1"/>
    <col min="13067" max="13067" width="35.140625" style="14" customWidth="1"/>
    <col min="13068" max="13068" width="25.7109375" style="14" bestFit="1" customWidth="1"/>
    <col min="13069" max="13069" width="18.42578125" style="14" bestFit="1" customWidth="1"/>
    <col min="13070" max="13070" width="9.140625" style="14"/>
    <col min="13071" max="13071" width="22" style="14" bestFit="1" customWidth="1"/>
    <col min="13072" max="13312" width="9.140625" style="14"/>
    <col min="13313" max="13313" width="8.28515625" style="14" bestFit="1" customWidth="1"/>
    <col min="13314" max="13314" width="8.7109375" style="14" bestFit="1" customWidth="1"/>
    <col min="13315" max="13315" width="32.5703125" style="14" bestFit="1" customWidth="1"/>
    <col min="13316" max="13316" width="40.85546875" style="14" bestFit="1" customWidth="1"/>
    <col min="13317" max="13317" width="34.7109375" style="14" bestFit="1" customWidth="1"/>
    <col min="13318" max="13318" width="25.42578125" style="14" bestFit="1" customWidth="1"/>
    <col min="13319" max="13319" width="26.140625" style="14" bestFit="1" customWidth="1"/>
    <col min="13320" max="13320" width="26.28515625" style="14" bestFit="1" customWidth="1"/>
    <col min="13321" max="13321" width="30.42578125" style="14" bestFit="1" customWidth="1"/>
    <col min="13322" max="13322" width="28" style="14" bestFit="1" customWidth="1"/>
    <col min="13323" max="13323" width="35.140625" style="14" customWidth="1"/>
    <col min="13324" max="13324" width="25.7109375" style="14" bestFit="1" customWidth="1"/>
    <col min="13325" max="13325" width="18.42578125" style="14" bestFit="1" customWidth="1"/>
    <col min="13326" max="13326" width="9.140625" style="14"/>
    <col min="13327" max="13327" width="22" style="14" bestFit="1" customWidth="1"/>
    <col min="13328" max="13568" width="9.140625" style="14"/>
    <col min="13569" max="13569" width="8.28515625" style="14" bestFit="1" customWidth="1"/>
    <col min="13570" max="13570" width="8.7109375" style="14" bestFit="1" customWidth="1"/>
    <col min="13571" max="13571" width="32.5703125" style="14" bestFit="1" customWidth="1"/>
    <col min="13572" max="13572" width="40.85546875" style="14" bestFit="1" customWidth="1"/>
    <col min="13573" max="13573" width="34.7109375" style="14" bestFit="1" customWidth="1"/>
    <col min="13574" max="13574" width="25.42578125" style="14" bestFit="1" customWidth="1"/>
    <col min="13575" max="13575" width="26.140625" style="14" bestFit="1" customWidth="1"/>
    <col min="13576" max="13576" width="26.28515625" style="14" bestFit="1" customWidth="1"/>
    <col min="13577" max="13577" width="30.42578125" style="14" bestFit="1" customWidth="1"/>
    <col min="13578" max="13578" width="28" style="14" bestFit="1" customWidth="1"/>
    <col min="13579" max="13579" width="35.140625" style="14" customWidth="1"/>
    <col min="13580" max="13580" width="25.7109375" style="14" bestFit="1" customWidth="1"/>
    <col min="13581" max="13581" width="18.42578125" style="14" bestFit="1" customWidth="1"/>
    <col min="13582" max="13582" width="9.140625" style="14"/>
    <col min="13583" max="13583" width="22" style="14" bestFit="1" customWidth="1"/>
    <col min="13584" max="13824" width="9.140625" style="14"/>
    <col min="13825" max="13825" width="8.28515625" style="14" bestFit="1" customWidth="1"/>
    <col min="13826" max="13826" width="8.7109375" style="14" bestFit="1" customWidth="1"/>
    <col min="13827" max="13827" width="32.5703125" style="14" bestFit="1" customWidth="1"/>
    <col min="13828" max="13828" width="40.85546875" style="14" bestFit="1" customWidth="1"/>
    <col min="13829" max="13829" width="34.7109375" style="14" bestFit="1" customWidth="1"/>
    <col min="13830" max="13830" width="25.42578125" style="14" bestFit="1" customWidth="1"/>
    <col min="13831" max="13831" width="26.140625" style="14" bestFit="1" customWidth="1"/>
    <col min="13832" max="13832" width="26.28515625" style="14" bestFit="1" customWidth="1"/>
    <col min="13833" max="13833" width="30.42578125" style="14" bestFit="1" customWidth="1"/>
    <col min="13834" max="13834" width="28" style="14" bestFit="1" customWidth="1"/>
    <col min="13835" max="13835" width="35.140625" style="14" customWidth="1"/>
    <col min="13836" max="13836" width="25.7109375" style="14" bestFit="1" customWidth="1"/>
    <col min="13837" max="13837" width="18.42578125" style="14" bestFit="1" customWidth="1"/>
    <col min="13838" max="13838" width="9.140625" style="14"/>
    <col min="13839" max="13839" width="22" style="14" bestFit="1" customWidth="1"/>
    <col min="13840" max="14080" width="9.140625" style="14"/>
    <col min="14081" max="14081" width="8.28515625" style="14" bestFit="1" customWidth="1"/>
    <col min="14082" max="14082" width="8.7109375" style="14" bestFit="1" customWidth="1"/>
    <col min="14083" max="14083" width="32.5703125" style="14" bestFit="1" customWidth="1"/>
    <col min="14084" max="14084" width="40.85546875" style="14" bestFit="1" customWidth="1"/>
    <col min="14085" max="14085" width="34.7109375" style="14" bestFit="1" customWidth="1"/>
    <col min="14086" max="14086" width="25.42578125" style="14" bestFit="1" customWidth="1"/>
    <col min="14087" max="14087" width="26.140625" style="14" bestFit="1" customWidth="1"/>
    <col min="14088" max="14088" width="26.28515625" style="14" bestFit="1" customWidth="1"/>
    <col min="14089" max="14089" width="30.42578125" style="14" bestFit="1" customWidth="1"/>
    <col min="14090" max="14090" width="28" style="14" bestFit="1" customWidth="1"/>
    <col min="14091" max="14091" width="35.140625" style="14" customWidth="1"/>
    <col min="14092" max="14092" width="25.7109375" style="14" bestFit="1" customWidth="1"/>
    <col min="14093" max="14093" width="18.42578125" style="14" bestFit="1" customWidth="1"/>
    <col min="14094" max="14094" width="9.140625" style="14"/>
    <col min="14095" max="14095" width="22" style="14" bestFit="1" customWidth="1"/>
    <col min="14096" max="14336" width="9.140625" style="14"/>
    <col min="14337" max="14337" width="8.28515625" style="14" bestFit="1" customWidth="1"/>
    <col min="14338" max="14338" width="8.7109375" style="14" bestFit="1" customWidth="1"/>
    <col min="14339" max="14339" width="32.5703125" style="14" bestFit="1" customWidth="1"/>
    <col min="14340" max="14340" width="40.85546875" style="14" bestFit="1" customWidth="1"/>
    <col min="14341" max="14341" width="34.7109375" style="14" bestFit="1" customWidth="1"/>
    <col min="14342" max="14342" width="25.42578125" style="14" bestFit="1" customWidth="1"/>
    <col min="14343" max="14343" width="26.140625" style="14" bestFit="1" customWidth="1"/>
    <col min="14344" max="14344" width="26.28515625" style="14" bestFit="1" customWidth="1"/>
    <col min="14345" max="14345" width="30.42578125" style="14" bestFit="1" customWidth="1"/>
    <col min="14346" max="14346" width="28" style="14" bestFit="1" customWidth="1"/>
    <col min="14347" max="14347" width="35.140625" style="14" customWidth="1"/>
    <col min="14348" max="14348" width="25.7109375" style="14" bestFit="1" customWidth="1"/>
    <col min="14349" max="14349" width="18.42578125" style="14" bestFit="1" customWidth="1"/>
    <col min="14350" max="14350" width="9.140625" style="14"/>
    <col min="14351" max="14351" width="22" style="14" bestFit="1" customWidth="1"/>
    <col min="14352" max="14592" width="9.140625" style="14"/>
    <col min="14593" max="14593" width="8.28515625" style="14" bestFit="1" customWidth="1"/>
    <col min="14594" max="14594" width="8.7109375" style="14" bestFit="1" customWidth="1"/>
    <col min="14595" max="14595" width="32.5703125" style="14" bestFit="1" customWidth="1"/>
    <col min="14596" max="14596" width="40.85546875" style="14" bestFit="1" customWidth="1"/>
    <col min="14597" max="14597" width="34.7109375" style="14" bestFit="1" customWidth="1"/>
    <col min="14598" max="14598" width="25.42578125" style="14" bestFit="1" customWidth="1"/>
    <col min="14599" max="14599" width="26.140625" style="14" bestFit="1" customWidth="1"/>
    <col min="14600" max="14600" width="26.28515625" style="14" bestFit="1" customWidth="1"/>
    <col min="14601" max="14601" width="30.42578125" style="14" bestFit="1" customWidth="1"/>
    <col min="14602" max="14602" width="28" style="14" bestFit="1" customWidth="1"/>
    <col min="14603" max="14603" width="35.140625" style="14" customWidth="1"/>
    <col min="14604" max="14604" width="25.7109375" style="14" bestFit="1" customWidth="1"/>
    <col min="14605" max="14605" width="18.42578125" style="14" bestFit="1" customWidth="1"/>
    <col min="14606" max="14606" width="9.140625" style="14"/>
    <col min="14607" max="14607" width="22" style="14" bestFit="1" customWidth="1"/>
    <col min="14608" max="14848" width="9.140625" style="14"/>
    <col min="14849" max="14849" width="8.28515625" style="14" bestFit="1" customWidth="1"/>
    <col min="14850" max="14850" width="8.7109375" style="14" bestFit="1" customWidth="1"/>
    <col min="14851" max="14851" width="32.5703125" style="14" bestFit="1" customWidth="1"/>
    <col min="14852" max="14852" width="40.85546875" style="14" bestFit="1" customWidth="1"/>
    <col min="14853" max="14853" width="34.7109375" style="14" bestFit="1" customWidth="1"/>
    <col min="14854" max="14854" width="25.42578125" style="14" bestFit="1" customWidth="1"/>
    <col min="14855" max="14855" width="26.140625" style="14" bestFit="1" customWidth="1"/>
    <col min="14856" max="14856" width="26.28515625" style="14" bestFit="1" customWidth="1"/>
    <col min="14857" max="14857" width="30.42578125" style="14" bestFit="1" customWidth="1"/>
    <col min="14858" max="14858" width="28" style="14" bestFit="1" customWidth="1"/>
    <col min="14859" max="14859" width="35.140625" style="14" customWidth="1"/>
    <col min="14860" max="14860" width="25.7109375" style="14" bestFit="1" customWidth="1"/>
    <col min="14861" max="14861" width="18.42578125" style="14" bestFit="1" customWidth="1"/>
    <col min="14862" max="14862" width="9.140625" style="14"/>
    <col min="14863" max="14863" width="22" style="14" bestFit="1" customWidth="1"/>
    <col min="14864" max="15104" width="9.140625" style="14"/>
    <col min="15105" max="15105" width="8.28515625" style="14" bestFit="1" customWidth="1"/>
    <col min="15106" max="15106" width="8.7109375" style="14" bestFit="1" customWidth="1"/>
    <col min="15107" max="15107" width="32.5703125" style="14" bestFit="1" customWidth="1"/>
    <col min="15108" max="15108" width="40.85546875" style="14" bestFit="1" customWidth="1"/>
    <col min="15109" max="15109" width="34.7109375" style="14" bestFit="1" customWidth="1"/>
    <col min="15110" max="15110" width="25.42578125" style="14" bestFit="1" customWidth="1"/>
    <col min="15111" max="15111" width="26.140625" style="14" bestFit="1" customWidth="1"/>
    <col min="15112" max="15112" width="26.28515625" style="14" bestFit="1" customWidth="1"/>
    <col min="15113" max="15113" width="30.42578125" style="14" bestFit="1" customWidth="1"/>
    <col min="15114" max="15114" width="28" style="14" bestFit="1" customWidth="1"/>
    <col min="15115" max="15115" width="35.140625" style="14" customWidth="1"/>
    <col min="15116" max="15116" width="25.7109375" style="14" bestFit="1" customWidth="1"/>
    <col min="15117" max="15117" width="18.42578125" style="14" bestFit="1" customWidth="1"/>
    <col min="15118" max="15118" width="9.140625" style="14"/>
    <col min="15119" max="15119" width="22" style="14" bestFit="1" customWidth="1"/>
    <col min="15120" max="15360" width="9.140625" style="14"/>
    <col min="15361" max="15361" width="8.28515625" style="14" bestFit="1" customWidth="1"/>
    <col min="15362" max="15362" width="8.7109375" style="14" bestFit="1" customWidth="1"/>
    <col min="15363" max="15363" width="32.5703125" style="14" bestFit="1" customWidth="1"/>
    <col min="15364" max="15364" width="40.85546875" style="14" bestFit="1" customWidth="1"/>
    <col min="15365" max="15365" width="34.7109375" style="14" bestFit="1" customWidth="1"/>
    <col min="15366" max="15366" width="25.42578125" style="14" bestFit="1" customWidth="1"/>
    <col min="15367" max="15367" width="26.140625" style="14" bestFit="1" customWidth="1"/>
    <col min="15368" max="15368" width="26.28515625" style="14" bestFit="1" customWidth="1"/>
    <col min="15369" max="15369" width="30.42578125" style="14" bestFit="1" customWidth="1"/>
    <col min="15370" max="15370" width="28" style="14" bestFit="1" customWidth="1"/>
    <col min="15371" max="15371" width="35.140625" style="14" customWidth="1"/>
    <col min="15372" max="15372" width="25.7109375" style="14" bestFit="1" customWidth="1"/>
    <col min="15373" max="15373" width="18.42578125" style="14" bestFit="1" customWidth="1"/>
    <col min="15374" max="15374" width="9.140625" style="14"/>
    <col min="15375" max="15375" width="22" style="14" bestFit="1" customWidth="1"/>
    <col min="15376" max="15616" width="9.140625" style="14"/>
    <col min="15617" max="15617" width="8.28515625" style="14" bestFit="1" customWidth="1"/>
    <col min="15618" max="15618" width="8.7109375" style="14" bestFit="1" customWidth="1"/>
    <col min="15619" max="15619" width="32.5703125" style="14" bestFit="1" customWidth="1"/>
    <col min="15620" max="15620" width="40.85546875" style="14" bestFit="1" customWidth="1"/>
    <col min="15621" max="15621" width="34.7109375" style="14" bestFit="1" customWidth="1"/>
    <col min="15622" max="15622" width="25.42578125" style="14" bestFit="1" customWidth="1"/>
    <col min="15623" max="15623" width="26.140625" style="14" bestFit="1" customWidth="1"/>
    <col min="15624" max="15624" width="26.28515625" style="14" bestFit="1" customWidth="1"/>
    <col min="15625" max="15625" width="30.42578125" style="14" bestFit="1" customWidth="1"/>
    <col min="15626" max="15626" width="28" style="14" bestFit="1" customWidth="1"/>
    <col min="15627" max="15627" width="35.140625" style="14" customWidth="1"/>
    <col min="15628" max="15628" width="25.7109375" style="14" bestFit="1" customWidth="1"/>
    <col min="15629" max="15629" width="18.42578125" style="14" bestFit="1" customWidth="1"/>
    <col min="15630" max="15630" width="9.140625" style="14"/>
    <col min="15631" max="15631" width="22" style="14" bestFit="1" customWidth="1"/>
    <col min="15632" max="15872" width="9.140625" style="14"/>
    <col min="15873" max="15873" width="8.28515625" style="14" bestFit="1" customWidth="1"/>
    <col min="15874" max="15874" width="8.7109375" style="14" bestFit="1" customWidth="1"/>
    <col min="15875" max="15875" width="32.5703125" style="14" bestFit="1" customWidth="1"/>
    <col min="15876" max="15876" width="40.85546875" style="14" bestFit="1" customWidth="1"/>
    <col min="15877" max="15877" width="34.7109375" style="14" bestFit="1" customWidth="1"/>
    <col min="15878" max="15878" width="25.42578125" style="14" bestFit="1" customWidth="1"/>
    <col min="15879" max="15879" width="26.140625" style="14" bestFit="1" customWidth="1"/>
    <col min="15880" max="15880" width="26.28515625" style="14" bestFit="1" customWidth="1"/>
    <col min="15881" max="15881" width="30.42578125" style="14" bestFit="1" customWidth="1"/>
    <col min="15882" max="15882" width="28" style="14" bestFit="1" customWidth="1"/>
    <col min="15883" max="15883" width="35.140625" style="14" customWidth="1"/>
    <col min="15884" max="15884" width="25.7109375" style="14" bestFit="1" customWidth="1"/>
    <col min="15885" max="15885" width="18.42578125" style="14" bestFit="1" customWidth="1"/>
    <col min="15886" max="15886" width="9.140625" style="14"/>
    <col min="15887" max="15887" width="22" style="14" bestFit="1" customWidth="1"/>
    <col min="15888" max="16128" width="9.140625" style="14"/>
    <col min="16129" max="16129" width="8.28515625" style="14" bestFit="1" customWidth="1"/>
    <col min="16130" max="16130" width="8.7109375" style="14" bestFit="1" customWidth="1"/>
    <col min="16131" max="16131" width="32.5703125" style="14" bestFit="1" customWidth="1"/>
    <col min="16132" max="16132" width="40.85546875" style="14" bestFit="1" customWidth="1"/>
    <col min="16133" max="16133" width="34.7109375" style="14" bestFit="1" customWidth="1"/>
    <col min="16134" max="16134" width="25.42578125" style="14" bestFit="1" customWidth="1"/>
    <col min="16135" max="16135" width="26.140625" style="14" bestFit="1" customWidth="1"/>
    <col min="16136" max="16136" width="26.28515625" style="14" bestFit="1" customWidth="1"/>
    <col min="16137" max="16137" width="30.42578125" style="14" bestFit="1" customWidth="1"/>
    <col min="16138" max="16138" width="28" style="14" bestFit="1" customWidth="1"/>
    <col min="16139" max="16139" width="35.140625" style="14" customWidth="1"/>
    <col min="16140" max="16140" width="25.7109375" style="14" bestFit="1" customWidth="1"/>
    <col min="16141" max="16141" width="18.42578125" style="14" bestFit="1" customWidth="1"/>
    <col min="16142" max="16142" width="9.140625" style="14"/>
    <col min="16143" max="16143" width="22" style="14" bestFit="1" customWidth="1"/>
    <col min="16144" max="16384" width="9.140625" style="14"/>
  </cols>
  <sheetData>
    <row r="1" spans="1:17" ht="26.25" customHeight="1" x14ac:dyDescent="0.35">
      <c r="A1" s="154" t="s">
        <v>42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3"/>
    </row>
    <row r="2" spans="1:17" s="16" customFormat="1" ht="59.25" customHeight="1" x14ac:dyDescent="0.25">
      <c r="A2" s="15"/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7" t="s">
        <v>48</v>
      </c>
      <c r="I2" s="17" t="s">
        <v>49</v>
      </c>
      <c r="J2" s="17" t="s">
        <v>50</v>
      </c>
      <c r="K2" s="17" t="s">
        <v>51</v>
      </c>
      <c r="L2" s="17" t="s">
        <v>52</v>
      </c>
      <c r="M2" s="18" t="s">
        <v>39</v>
      </c>
      <c r="N2" s="19"/>
    </row>
    <row r="3" spans="1:17" s="24" customFormat="1" ht="26.25" customHeight="1" x14ac:dyDescent="0.3">
      <c r="A3" s="20">
        <v>2013</v>
      </c>
      <c r="B3" s="21" t="s">
        <v>53</v>
      </c>
      <c r="C3" s="22">
        <f t="shared" ref="C3:M3" si="0">C7+C8+C9+C10</f>
        <v>676913.54414900008</v>
      </c>
      <c r="D3" s="22">
        <f t="shared" si="0"/>
        <v>242943.03001700001</v>
      </c>
      <c r="E3" s="22">
        <f t="shared" si="0"/>
        <v>213376.70381400004</v>
      </c>
      <c r="F3" s="22">
        <f t="shared" si="0"/>
        <v>264852.45044500002</v>
      </c>
      <c r="G3" s="22">
        <f t="shared" si="0"/>
        <v>25439.484466000002</v>
      </c>
      <c r="H3" s="22">
        <f t="shared" si="0"/>
        <v>680281.898789</v>
      </c>
      <c r="I3" s="22">
        <f t="shared" si="0"/>
        <v>719030.37062199996</v>
      </c>
      <c r="J3" s="22">
        <f t="shared" si="0"/>
        <v>1584177.445909</v>
      </c>
      <c r="K3" s="22">
        <f t="shared" si="0"/>
        <v>200261.90177999999</v>
      </c>
      <c r="L3" s="22">
        <f t="shared" si="0"/>
        <v>2408537.8810950001</v>
      </c>
      <c r="M3" s="22">
        <f t="shared" si="0"/>
        <v>7015814.7121949997</v>
      </c>
      <c r="N3" s="23"/>
      <c r="O3" s="23"/>
    </row>
    <row r="4" spans="1:17" s="24" customFormat="1" ht="26.25" customHeight="1" x14ac:dyDescent="0.3">
      <c r="A4" s="20">
        <v>2014</v>
      </c>
      <c r="B4" s="21" t="s">
        <v>53</v>
      </c>
      <c r="C4" s="22">
        <f t="shared" ref="C4:M4" si="1">C11+C12+C13+C14</f>
        <v>1120401.551314</v>
      </c>
      <c r="D4" s="22">
        <f t="shared" si="1"/>
        <v>47381.701432999995</v>
      </c>
      <c r="E4" s="22">
        <f t="shared" si="1"/>
        <v>93659.454507999995</v>
      </c>
      <c r="F4" s="22">
        <f t="shared" si="1"/>
        <v>1201996.872669159</v>
      </c>
      <c r="G4" s="22">
        <f t="shared" si="1"/>
        <v>81926.816338000004</v>
      </c>
      <c r="H4" s="22">
        <f t="shared" si="1"/>
        <v>914123.30278000003</v>
      </c>
      <c r="I4" s="22">
        <f t="shared" si="1"/>
        <v>1094905.3797269999</v>
      </c>
      <c r="J4" s="22">
        <f t="shared" si="1"/>
        <v>2563968.6998150004</v>
      </c>
      <c r="K4" s="22">
        <f t="shared" si="1"/>
        <v>255996.94160100003</v>
      </c>
      <c r="L4" s="22">
        <f t="shared" si="1"/>
        <v>9.8269570000000002</v>
      </c>
      <c r="M4" s="22">
        <f t="shared" si="1"/>
        <v>7374370.5471421592</v>
      </c>
      <c r="N4" s="23"/>
      <c r="O4" s="23"/>
      <c r="Q4" s="25"/>
    </row>
    <row r="5" spans="1:17" s="24" customFormat="1" ht="26.25" customHeight="1" x14ac:dyDescent="0.3">
      <c r="A5" s="20">
        <v>2015</v>
      </c>
      <c r="B5" s="21" t="s">
        <v>53</v>
      </c>
      <c r="C5" s="22">
        <f>C15+C16+C17+C18</f>
        <v>1006463.0649</v>
      </c>
      <c r="D5" s="22">
        <f t="shared" ref="D5:M5" si="2">D15+D16+D17+D18</f>
        <v>34117.750746999998</v>
      </c>
      <c r="E5" s="22">
        <f t="shared" si="2"/>
        <v>108577.64860299999</v>
      </c>
      <c r="F5" s="22">
        <f t="shared" si="2"/>
        <v>1239324.6165980499</v>
      </c>
      <c r="G5" s="22">
        <f t="shared" si="2"/>
        <v>68823.405423000004</v>
      </c>
      <c r="H5" s="22">
        <f t="shared" si="2"/>
        <v>873046.13918199996</v>
      </c>
      <c r="I5" s="22">
        <f t="shared" si="2"/>
        <v>919021.90810799995</v>
      </c>
      <c r="J5" s="22">
        <f t="shared" si="2"/>
        <v>2170774.4339899998</v>
      </c>
      <c r="K5" s="22">
        <f t="shared" si="2"/>
        <v>277814.417029</v>
      </c>
      <c r="L5" s="22">
        <f t="shared" si="2"/>
        <v>2.5517849999999997</v>
      </c>
      <c r="M5" s="22">
        <f t="shared" si="2"/>
        <v>6697965.9363650493</v>
      </c>
      <c r="N5" s="23"/>
      <c r="O5" s="23"/>
      <c r="Q5" s="25"/>
    </row>
    <row r="6" spans="1:17" s="24" customFormat="1" ht="26.25" customHeight="1" x14ac:dyDescent="0.3">
      <c r="A6" s="20">
        <v>2016</v>
      </c>
      <c r="B6" s="21" t="s">
        <v>53</v>
      </c>
      <c r="C6" s="22">
        <f>C19+C20+C21+C22</f>
        <v>1057429.9800203741</v>
      </c>
      <c r="D6" s="22">
        <f t="shared" ref="D6:M6" si="3">D19+D20+D21+D22</f>
        <v>49147.119547049006</v>
      </c>
      <c r="E6" s="22">
        <f t="shared" si="3"/>
        <v>121832.658830097</v>
      </c>
      <c r="F6" s="22">
        <f t="shared" si="3"/>
        <v>2520368.083351016</v>
      </c>
      <c r="G6" s="22">
        <f t="shared" si="3"/>
        <v>67156.409556429004</v>
      </c>
      <c r="H6" s="22">
        <f t="shared" si="3"/>
        <v>1112193.706043334</v>
      </c>
      <c r="I6" s="22">
        <f t="shared" si="3"/>
        <v>829373.62514841917</v>
      </c>
      <c r="J6" s="22">
        <f t="shared" si="3"/>
        <v>2730945.3010528279</v>
      </c>
      <c r="K6" s="22">
        <f t="shared" si="3"/>
        <v>329107.43923718802</v>
      </c>
      <c r="L6" s="22">
        <f t="shared" si="3"/>
        <v>3.4012209999999996</v>
      </c>
      <c r="M6" s="22">
        <f t="shared" si="3"/>
        <v>8817557.724007735</v>
      </c>
      <c r="N6" s="23"/>
      <c r="O6" s="23"/>
      <c r="Q6" s="25"/>
    </row>
    <row r="7" spans="1:17" s="24" customFormat="1" ht="26.25" customHeight="1" x14ac:dyDescent="0.3">
      <c r="A7" s="20">
        <v>2013</v>
      </c>
      <c r="B7" s="21" t="s">
        <v>54</v>
      </c>
      <c r="C7" s="22">
        <f>C23+C24+C25</f>
        <v>85379.396703999999</v>
      </c>
      <c r="D7" s="22">
        <f t="shared" ref="D7:M7" si="4">D23+D24+D25</f>
        <v>7314.2911920000006</v>
      </c>
      <c r="E7" s="22">
        <f t="shared" si="4"/>
        <v>138173.71977900004</v>
      </c>
      <c r="F7" s="22">
        <f t="shared" si="4"/>
        <v>15360.405648999998</v>
      </c>
      <c r="G7" s="22">
        <f t="shared" si="4"/>
        <v>1985.0666420000002</v>
      </c>
      <c r="H7" s="22">
        <f t="shared" si="4"/>
        <v>82572.244414000001</v>
      </c>
      <c r="I7" s="22">
        <f t="shared" si="4"/>
        <v>122024.335784</v>
      </c>
      <c r="J7" s="22">
        <f t="shared" si="4"/>
        <v>259436.16763399998</v>
      </c>
      <c r="K7" s="22">
        <f t="shared" si="4"/>
        <v>39846.925335</v>
      </c>
      <c r="L7" s="22">
        <f t="shared" si="4"/>
        <v>894651.51216299995</v>
      </c>
      <c r="M7" s="22">
        <f t="shared" si="4"/>
        <v>1646744.0652959999</v>
      </c>
      <c r="N7" s="23"/>
      <c r="O7" s="23"/>
    </row>
    <row r="8" spans="1:17" s="24" customFormat="1" ht="26.25" customHeight="1" x14ac:dyDescent="0.3">
      <c r="A8" s="20"/>
      <c r="B8" s="21" t="s">
        <v>55</v>
      </c>
      <c r="C8" s="22">
        <f>C26+C27+C28</f>
        <v>144549.36397900002</v>
      </c>
      <c r="D8" s="22">
        <f t="shared" ref="D8:M8" si="5">D26+D27+D28</f>
        <v>6655.2407770000009</v>
      </c>
      <c r="E8" s="22">
        <f t="shared" si="5"/>
        <v>12208.206584</v>
      </c>
      <c r="F8" s="22">
        <f t="shared" si="5"/>
        <v>14241.800928999999</v>
      </c>
      <c r="G8" s="22">
        <f t="shared" si="5"/>
        <v>1159.513688</v>
      </c>
      <c r="H8" s="22">
        <f t="shared" si="5"/>
        <v>218292.60688099999</v>
      </c>
      <c r="I8" s="22">
        <f t="shared" si="5"/>
        <v>160028.05630499998</v>
      </c>
      <c r="J8" s="22">
        <f t="shared" si="5"/>
        <v>267162.65176000004</v>
      </c>
      <c r="K8" s="22">
        <f t="shared" si="5"/>
        <v>38189.131099999999</v>
      </c>
      <c r="L8" s="22">
        <f t="shared" si="5"/>
        <v>735751.34727000003</v>
      </c>
      <c r="M8" s="22">
        <f t="shared" si="5"/>
        <v>1598237.9192730002</v>
      </c>
      <c r="N8" s="23"/>
      <c r="O8" s="23"/>
    </row>
    <row r="9" spans="1:17" s="24" customFormat="1" ht="26.25" customHeight="1" x14ac:dyDescent="0.3">
      <c r="A9" s="20"/>
      <c r="B9" s="21" t="s">
        <v>56</v>
      </c>
      <c r="C9" s="22">
        <f>C29+C30+C31</f>
        <v>196083.21241599999</v>
      </c>
      <c r="D9" s="22">
        <f t="shared" ref="D9:M9" si="6">D29+D30+D31</f>
        <v>215543.76628400001</v>
      </c>
      <c r="E9" s="22">
        <f t="shared" si="6"/>
        <v>43972.473990999999</v>
      </c>
      <c r="F9" s="22">
        <f t="shared" si="6"/>
        <v>16504.550790000001</v>
      </c>
      <c r="G9" s="22">
        <f t="shared" si="6"/>
        <v>1058.8871429999999</v>
      </c>
      <c r="H9" s="22">
        <f t="shared" si="6"/>
        <v>190123.420855</v>
      </c>
      <c r="I9" s="22">
        <f t="shared" si="6"/>
        <v>182414.430743</v>
      </c>
      <c r="J9" s="22">
        <f t="shared" si="6"/>
        <v>412410.87430999998</v>
      </c>
      <c r="K9" s="22">
        <f t="shared" si="6"/>
        <v>48522.944444000001</v>
      </c>
      <c r="L9" s="22">
        <f t="shared" si="6"/>
        <v>778135.02166199998</v>
      </c>
      <c r="M9" s="22">
        <f t="shared" si="6"/>
        <v>2084769.583747</v>
      </c>
      <c r="N9" s="23"/>
      <c r="O9" s="23"/>
    </row>
    <row r="10" spans="1:17" s="24" customFormat="1" ht="26.25" customHeight="1" x14ac:dyDescent="0.3">
      <c r="A10" s="20"/>
      <c r="B10" s="21" t="s">
        <v>57</v>
      </c>
      <c r="C10" s="22">
        <f>C32+C33+C34</f>
        <v>250901.57105000003</v>
      </c>
      <c r="D10" s="22">
        <f t="shared" ref="D10:M10" si="7">D32+D33+D34</f>
        <v>13429.731764</v>
      </c>
      <c r="E10" s="22">
        <f t="shared" si="7"/>
        <v>19022.303460000003</v>
      </c>
      <c r="F10" s="22">
        <f t="shared" si="7"/>
        <v>218745.693077</v>
      </c>
      <c r="G10" s="22">
        <f t="shared" si="7"/>
        <v>21236.016993000001</v>
      </c>
      <c r="H10" s="22">
        <f t="shared" si="7"/>
        <v>189293.62663899999</v>
      </c>
      <c r="I10" s="22">
        <f t="shared" si="7"/>
        <v>254563.54778999998</v>
      </c>
      <c r="J10" s="22">
        <f t="shared" si="7"/>
        <v>645167.75220500003</v>
      </c>
      <c r="K10" s="22">
        <f t="shared" si="7"/>
        <v>73702.900900999986</v>
      </c>
      <c r="L10" s="22">
        <f t="shared" si="7"/>
        <v>0</v>
      </c>
      <c r="M10" s="22">
        <f t="shared" si="7"/>
        <v>1686063.1438790001</v>
      </c>
      <c r="N10" s="23"/>
      <c r="O10" s="23"/>
    </row>
    <row r="11" spans="1:17" s="24" customFormat="1" ht="26.25" customHeight="1" x14ac:dyDescent="0.3">
      <c r="A11" s="20">
        <v>2014</v>
      </c>
      <c r="B11" s="21" t="s">
        <v>54</v>
      </c>
      <c r="C11" s="22">
        <v>208484.243682</v>
      </c>
      <c r="D11" s="22">
        <v>8878.2205900000008</v>
      </c>
      <c r="E11" s="22">
        <v>18768.682554999999</v>
      </c>
      <c r="F11" s="22">
        <v>237257.08673557002</v>
      </c>
      <c r="G11" s="22">
        <v>14284.219949999999</v>
      </c>
      <c r="H11" s="22">
        <v>200938.32039000001</v>
      </c>
      <c r="I11" s="22">
        <v>244827.583606</v>
      </c>
      <c r="J11" s="22">
        <v>563742.89427200006</v>
      </c>
      <c r="K11" s="22">
        <v>48262.312447000004</v>
      </c>
      <c r="L11" s="22">
        <v>1.00084</v>
      </c>
      <c r="M11" s="22">
        <v>1545444.5650675702</v>
      </c>
      <c r="N11" s="23"/>
      <c r="O11" s="23"/>
    </row>
    <row r="12" spans="1:17" s="24" customFormat="1" ht="26.25" customHeight="1" x14ac:dyDescent="0.3">
      <c r="A12" s="20"/>
      <c r="B12" s="21" t="s">
        <v>55</v>
      </c>
      <c r="C12" s="22">
        <v>282206.48726199998</v>
      </c>
      <c r="D12" s="22">
        <v>13859.244285999999</v>
      </c>
      <c r="E12" s="22">
        <v>23279.685508999999</v>
      </c>
      <c r="F12" s="22">
        <v>368553.46691874904</v>
      </c>
      <c r="G12" s="22">
        <v>27215.136835999998</v>
      </c>
      <c r="H12" s="22">
        <v>271251.83460200002</v>
      </c>
      <c r="I12" s="22">
        <v>272588.87887799996</v>
      </c>
      <c r="J12" s="22">
        <v>650609.40755599993</v>
      </c>
      <c r="K12" s="22">
        <v>67671.597470000008</v>
      </c>
      <c r="L12" s="22">
        <v>2.0688369999999998</v>
      </c>
      <c r="M12" s="22">
        <v>1977237.8081547492</v>
      </c>
      <c r="N12" s="23"/>
      <c r="O12" s="23"/>
    </row>
    <row r="13" spans="1:17" s="24" customFormat="1" ht="26.25" customHeight="1" x14ac:dyDescent="0.3">
      <c r="A13" s="20"/>
      <c r="B13" s="21" t="s">
        <v>56</v>
      </c>
      <c r="C13" s="22">
        <v>304646.351135</v>
      </c>
      <c r="D13" s="22">
        <v>11911.734632</v>
      </c>
      <c r="E13" s="22">
        <v>25202.662864000002</v>
      </c>
      <c r="F13" s="22">
        <v>268046.91970034002</v>
      </c>
      <c r="G13" s="22">
        <v>20149.821123000002</v>
      </c>
      <c r="H13" s="22">
        <v>233800.49957499999</v>
      </c>
      <c r="I13" s="22">
        <v>286455.02191900002</v>
      </c>
      <c r="J13" s="22">
        <v>606375.897856</v>
      </c>
      <c r="K13" s="22">
        <v>64060.573615000001</v>
      </c>
      <c r="L13" s="22">
        <v>6.458901</v>
      </c>
      <c r="M13" s="22">
        <v>1820655.9413203401</v>
      </c>
      <c r="N13" s="23"/>
      <c r="O13" s="23"/>
    </row>
    <row r="14" spans="1:17" s="24" customFormat="1" ht="26.25" customHeight="1" x14ac:dyDescent="0.3">
      <c r="A14" s="20"/>
      <c r="B14" s="21" t="s">
        <v>57</v>
      </c>
      <c r="C14" s="22">
        <f>C44+C45+C46</f>
        <v>325064.46923499997</v>
      </c>
      <c r="D14" s="22">
        <f t="shared" ref="D14:M14" si="8">D44+D45+D46</f>
        <v>12732.501925</v>
      </c>
      <c r="E14" s="22">
        <f t="shared" si="8"/>
        <v>26408.423579999999</v>
      </c>
      <c r="F14" s="22">
        <f t="shared" si="8"/>
        <v>328139.39931449998</v>
      </c>
      <c r="G14" s="22">
        <f t="shared" si="8"/>
        <v>20277.638428999999</v>
      </c>
      <c r="H14" s="22">
        <f t="shared" si="8"/>
        <v>208132.64821299998</v>
      </c>
      <c r="I14" s="22">
        <f t="shared" si="8"/>
        <v>291033.89532399998</v>
      </c>
      <c r="J14" s="22">
        <f t="shared" si="8"/>
        <v>743240.50013100007</v>
      </c>
      <c r="K14" s="22">
        <f t="shared" si="8"/>
        <v>76002.458069</v>
      </c>
      <c r="L14" s="22">
        <f t="shared" si="8"/>
        <v>0.29837900000000001</v>
      </c>
      <c r="M14" s="22">
        <f t="shared" si="8"/>
        <v>2031032.2325994996</v>
      </c>
      <c r="N14" s="23"/>
      <c r="O14" s="23"/>
    </row>
    <row r="15" spans="1:17" s="24" customFormat="1" ht="26.25" customHeight="1" x14ac:dyDescent="0.3">
      <c r="A15" s="20">
        <v>2015</v>
      </c>
      <c r="B15" s="21" t="s">
        <v>54</v>
      </c>
      <c r="C15" s="22">
        <f>C47+C48+C49</f>
        <v>244836.99098900001</v>
      </c>
      <c r="D15" s="22">
        <f t="shared" ref="D15:M15" si="9">D47+D48+D49</f>
        <v>9731.1495849999992</v>
      </c>
      <c r="E15" s="22">
        <f t="shared" si="9"/>
        <v>23474.840066999997</v>
      </c>
      <c r="F15" s="22">
        <f t="shared" si="9"/>
        <v>288871.35444300005</v>
      </c>
      <c r="G15" s="22">
        <f t="shared" si="9"/>
        <v>15391.118694999999</v>
      </c>
      <c r="H15" s="22">
        <f t="shared" si="9"/>
        <v>211656.48646300001</v>
      </c>
      <c r="I15" s="22">
        <f t="shared" si="9"/>
        <v>258540.34962399999</v>
      </c>
      <c r="J15" s="22">
        <f t="shared" si="9"/>
        <v>607772.71093499998</v>
      </c>
      <c r="K15" s="22">
        <f t="shared" si="9"/>
        <v>67402.699922999993</v>
      </c>
      <c r="L15" s="22">
        <f t="shared" si="9"/>
        <v>0</v>
      </c>
      <c r="M15" s="22">
        <f t="shared" si="9"/>
        <v>1727677.7007239999</v>
      </c>
      <c r="N15" s="23"/>
      <c r="O15" s="23"/>
    </row>
    <row r="16" spans="1:17" s="24" customFormat="1" ht="26.25" customHeight="1" x14ac:dyDescent="0.3">
      <c r="A16" s="20"/>
      <c r="B16" s="21" t="s">
        <v>55</v>
      </c>
      <c r="C16" s="22">
        <f>C50+C51+C52</f>
        <v>264729.158979</v>
      </c>
      <c r="D16" s="22">
        <f t="shared" ref="D16:M16" si="10">D50+D51+D52</f>
        <v>8018.9191989999999</v>
      </c>
      <c r="E16" s="22">
        <f t="shared" si="10"/>
        <v>28271.402363999998</v>
      </c>
      <c r="F16" s="22">
        <f t="shared" si="10"/>
        <v>389257.54358989996</v>
      </c>
      <c r="G16" s="22">
        <f t="shared" si="10"/>
        <v>21543.660658000001</v>
      </c>
      <c r="H16" s="22">
        <f t="shared" si="10"/>
        <v>216773.342504</v>
      </c>
      <c r="I16" s="22">
        <f t="shared" si="10"/>
        <v>206877.313788</v>
      </c>
      <c r="J16" s="22">
        <f t="shared" si="10"/>
        <v>499962.36259099998</v>
      </c>
      <c r="K16" s="22">
        <f t="shared" si="10"/>
        <v>70242.115993999992</v>
      </c>
      <c r="L16" s="22">
        <f t="shared" si="10"/>
        <v>0</v>
      </c>
      <c r="M16" s="22">
        <f t="shared" si="10"/>
        <v>1705675.8196669</v>
      </c>
      <c r="N16" s="23"/>
      <c r="O16" s="23"/>
    </row>
    <row r="17" spans="1:15" s="24" customFormat="1" ht="26.25" customHeight="1" x14ac:dyDescent="0.3">
      <c r="A17" s="20"/>
      <c r="B17" s="21" t="s">
        <v>56</v>
      </c>
      <c r="C17" s="22">
        <f>C53+C54+C55</f>
        <v>298213.851318</v>
      </c>
      <c r="D17" s="22">
        <f t="shared" ref="D17:M17" si="11">D53+D54+D55</f>
        <v>8249.4401330000001</v>
      </c>
      <c r="E17" s="22">
        <f t="shared" si="11"/>
        <v>31363.475823000001</v>
      </c>
      <c r="F17" s="22">
        <f t="shared" si="11"/>
        <v>250329.721743</v>
      </c>
      <c r="G17" s="22">
        <f t="shared" si="11"/>
        <v>17984.694951000001</v>
      </c>
      <c r="H17" s="22">
        <f t="shared" si="11"/>
        <v>222549.20974099997</v>
      </c>
      <c r="I17" s="22">
        <f t="shared" si="11"/>
        <v>235751.89564800001</v>
      </c>
      <c r="J17" s="22">
        <f t="shared" si="11"/>
        <v>550519.19101299997</v>
      </c>
      <c r="K17" s="22">
        <f t="shared" si="11"/>
        <v>73265.434613999998</v>
      </c>
      <c r="L17" s="22">
        <f t="shared" si="11"/>
        <v>0</v>
      </c>
      <c r="M17" s="22">
        <f t="shared" si="11"/>
        <v>1688226.9149839997</v>
      </c>
      <c r="N17" s="23"/>
      <c r="O17" s="23"/>
    </row>
    <row r="18" spans="1:15" s="24" customFormat="1" ht="26.25" customHeight="1" x14ac:dyDescent="0.3">
      <c r="A18" s="20"/>
      <c r="B18" s="21" t="s">
        <v>57</v>
      </c>
      <c r="C18" s="22">
        <f>C56+C57+C58</f>
        <v>198683.06361399998</v>
      </c>
      <c r="D18" s="22">
        <f t="shared" ref="D18:M18" si="12">D56+D57+D58</f>
        <v>8118.241829999999</v>
      </c>
      <c r="E18" s="22">
        <f t="shared" si="12"/>
        <v>25467.930349000002</v>
      </c>
      <c r="F18" s="22">
        <f t="shared" si="12"/>
        <v>310865.99682215002</v>
      </c>
      <c r="G18" s="22">
        <f t="shared" si="12"/>
        <v>13903.931119000001</v>
      </c>
      <c r="H18" s="22">
        <f t="shared" si="12"/>
        <v>222067.10047400001</v>
      </c>
      <c r="I18" s="22">
        <f t="shared" si="12"/>
        <v>217852.349048</v>
      </c>
      <c r="J18" s="22">
        <f t="shared" si="12"/>
        <v>512520.16945100005</v>
      </c>
      <c r="K18" s="22">
        <f t="shared" si="12"/>
        <v>66904.166497999991</v>
      </c>
      <c r="L18" s="22">
        <f t="shared" si="12"/>
        <v>2.5517849999999997</v>
      </c>
      <c r="M18" s="22">
        <f t="shared" si="12"/>
        <v>1576385.50099015</v>
      </c>
      <c r="N18" s="23"/>
      <c r="O18" s="23"/>
    </row>
    <row r="19" spans="1:15" s="24" customFormat="1" ht="26.25" customHeight="1" x14ac:dyDescent="0.3">
      <c r="A19" s="20">
        <v>2016</v>
      </c>
      <c r="B19" s="21" t="s">
        <v>54</v>
      </c>
      <c r="C19" s="22">
        <f>C59+C60+C61</f>
        <v>201316.36807859299</v>
      </c>
      <c r="D19" s="22">
        <f t="shared" ref="D19:M19" si="13">D59+D60+D61</f>
        <v>8985.0461690000011</v>
      </c>
      <c r="E19" s="22">
        <f t="shared" si="13"/>
        <v>22005.082780513003</v>
      </c>
      <c r="F19" s="22">
        <f t="shared" si="13"/>
        <v>434385.84270470391</v>
      </c>
      <c r="G19" s="22">
        <f t="shared" si="13"/>
        <v>15643.9538866</v>
      </c>
      <c r="H19" s="22">
        <f t="shared" si="13"/>
        <v>217495.45278008201</v>
      </c>
      <c r="I19" s="22">
        <f t="shared" si="13"/>
        <v>192428.58487615205</v>
      </c>
      <c r="J19" s="22">
        <f t="shared" si="13"/>
        <v>525816.86787431699</v>
      </c>
      <c r="K19" s="22">
        <f t="shared" si="13"/>
        <v>73123.054094178093</v>
      </c>
      <c r="L19" s="22">
        <f t="shared" si="13"/>
        <v>1.1439790000000001</v>
      </c>
      <c r="M19" s="22">
        <f t="shared" si="13"/>
        <v>1691201.3972231401</v>
      </c>
      <c r="N19" s="23"/>
      <c r="O19" s="23"/>
    </row>
    <row r="20" spans="1:15" s="24" customFormat="1" ht="26.25" customHeight="1" x14ac:dyDescent="0.3">
      <c r="A20" s="20"/>
      <c r="B20" s="21" t="s">
        <v>55</v>
      </c>
      <c r="C20" s="22">
        <f>C62+C63+C64</f>
        <v>208620.13102750498</v>
      </c>
      <c r="D20" s="22">
        <f t="shared" ref="D20:M20" si="14">D62+D63+D64</f>
        <v>10237.456050495999</v>
      </c>
      <c r="E20" s="22">
        <f t="shared" si="14"/>
        <v>26714.075366268</v>
      </c>
      <c r="F20" s="22">
        <f t="shared" si="14"/>
        <v>598360.88344677305</v>
      </c>
      <c r="G20" s="22">
        <f t="shared" si="14"/>
        <v>14509.092132000002</v>
      </c>
      <c r="H20" s="22">
        <f t="shared" si="14"/>
        <v>224524.45046138304</v>
      </c>
      <c r="I20" s="22">
        <f t="shared" si="14"/>
        <v>180835.46521161302</v>
      </c>
      <c r="J20" s="22">
        <f t="shared" si="14"/>
        <v>1019622.899051703</v>
      </c>
      <c r="K20" s="22">
        <f t="shared" si="14"/>
        <v>76739.108260979963</v>
      </c>
      <c r="L20" s="22">
        <f t="shared" si="14"/>
        <v>0.32761099999999999</v>
      </c>
      <c r="M20" s="22">
        <f t="shared" si="14"/>
        <v>2360163.8886197209</v>
      </c>
      <c r="N20" s="23"/>
      <c r="O20" s="23"/>
    </row>
    <row r="21" spans="1:15" s="24" customFormat="1" ht="26.25" customHeight="1" x14ac:dyDescent="0.3">
      <c r="A21" s="20"/>
      <c r="B21" s="21" t="s">
        <v>56</v>
      </c>
      <c r="C21" s="22">
        <f>C65+C66+C67</f>
        <v>334107.65697497898</v>
      </c>
      <c r="D21" s="22">
        <f t="shared" ref="D21:M21" si="15">D65+D66+D67</f>
        <v>14011.696561999999</v>
      </c>
      <c r="E21" s="22">
        <f t="shared" si="15"/>
        <v>37136.524393551997</v>
      </c>
      <c r="F21" s="22">
        <f t="shared" si="15"/>
        <v>776946.57639986998</v>
      </c>
      <c r="G21" s="22">
        <f t="shared" si="15"/>
        <v>7043.0877359999995</v>
      </c>
      <c r="H21" s="22">
        <f t="shared" si="15"/>
        <v>348410.90374211699</v>
      </c>
      <c r="I21" s="22">
        <f t="shared" si="15"/>
        <v>243222.86815147399</v>
      </c>
      <c r="J21" s="22">
        <f t="shared" si="15"/>
        <v>605747.83750138502</v>
      </c>
      <c r="K21" s="22">
        <f t="shared" si="15"/>
        <v>91927.048556213005</v>
      </c>
      <c r="L21" s="22">
        <f t="shared" si="15"/>
        <v>1.757001</v>
      </c>
      <c r="M21" s="22">
        <f t="shared" si="15"/>
        <v>2458555.9570185901</v>
      </c>
      <c r="N21" s="23"/>
      <c r="O21" s="23"/>
    </row>
    <row r="22" spans="1:15" s="24" customFormat="1" ht="26.25" customHeight="1" x14ac:dyDescent="0.3">
      <c r="A22" s="20"/>
      <c r="B22" s="21" t="s">
        <v>57</v>
      </c>
      <c r="C22" s="22">
        <f>C68+C69+C70</f>
        <v>313385.823939297</v>
      </c>
      <c r="D22" s="22">
        <f t="shared" ref="D22:M22" si="16">D68+D69+D70</f>
        <v>15912.920765553001</v>
      </c>
      <c r="E22" s="22">
        <f t="shared" si="16"/>
        <v>35976.976289764003</v>
      </c>
      <c r="F22" s="22">
        <f t="shared" si="16"/>
        <v>710674.78079966898</v>
      </c>
      <c r="G22" s="22">
        <f t="shared" si="16"/>
        <v>29960.275801829001</v>
      </c>
      <c r="H22" s="22">
        <f t="shared" si="16"/>
        <v>321762.899059752</v>
      </c>
      <c r="I22" s="22">
        <f t="shared" si="16"/>
        <v>212886.70690918004</v>
      </c>
      <c r="J22" s="22">
        <f t="shared" si="16"/>
        <v>579757.69662542304</v>
      </c>
      <c r="K22" s="22">
        <f t="shared" si="16"/>
        <v>87318.228325816948</v>
      </c>
      <c r="L22" s="22">
        <f t="shared" si="16"/>
        <v>0.17263000000000001</v>
      </c>
      <c r="M22" s="22">
        <f t="shared" si="16"/>
        <v>2307636.4811462839</v>
      </c>
      <c r="N22" s="23"/>
      <c r="O22" s="23"/>
    </row>
    <row r="23" spans="1:15" s="24" customFormat="1" ht="26.25" customHeight="1" x14ac:dyDescent="0.3">
      <c r="A23" s="20">
        <v>2013</v>
      </c>
      <c r="B23" s="21" t="s">
        <v>58</v>
      </c>
      <c r="C23" s="22">
        <v>41434.617082999997</v>
      </c>
      <c r="D23" s="22">
        <v>1869.2875590000001</v>
      </c>
      <c r="E23" s="22">
        <v>3262.2825170000001</v>
      </c>
      <c r="F23" s="22">
        <v>6477.4689749999998</v>
      </c>
      <c r="G23" s="22">
        <v>1568.2054680000001</v>
      </c>
      <c r="H23" s="22">
        <v>44808.322272999998</v>
      </c>
      <c r="I23" s="22">
        <v>42795.868688000002</v>
      </c>
      <c r="J23" s="22">
        <v>86709.978115999998</v>
      </c>
      <c r="K23" s="22">
        <v>11252.567616</v>
      </c>
      <c r="L23" s="22">
        <v>358536.39488299994</v>
      </c>
      <c r="M23" s="22">
        <v>598714.99317799998</v>
      </c>
      <c r="N23" s="23"/>
      <c r="O23" s="23"/>
    </row>
    <row r="24" spans="1:15" s="24" customFormat="1" ht="26.25" customHeight="1" x14ac:dyDescent="0.3">
      <c r="A24" s="20"/>
      <c r="B24" s="21" t="s">
        <v>59</v>
      </c>
      <c r="C24" s="22">
        <v>31534.377294000002</v>
      </c>
      <c r="D24" s="22">
        <v>2461.1814089999998</v>
      </c>
      <c r="E24" s="22">
        <v>132441.19840200001</v>
      </c>
      <c r="F24" s="22">
        <v>8818.7972059999993</v>
      </c>
      <c r="G24" s="22">
        <v>186.76247799999999</v>
      </c>
      <c r="H24" s="22">
        <v>23459.70693</v>
      </c>
      <c r="I24" s="22">
        <v>24480.625978</v>
      </c>
      <c r="J24" s="22">
        <v>39522.823463000001</v>
      </c>
      <c r="K24" s="22">
        <v>6601.6574229999997</v>
      </c>
      <c r="L24" s="22">
        <v>338646.34875899996</v>
      </c>
      <c r="M24" s="22">
        <v>608153.47934199998</v>
      </c>
      <c r="N24" s="23"/>
      <c r="O24" s="23"/>
    </row>
    <row r="25" spans="1:15" s="24" customFormat="1" ht="26.25" customHeight="1" x14ac:dyDescent="0.3">
      <c r="A25" s="20"/>
      <c r="B25" s="21" t="s">
        <v>60</v>
      </c>
      <c r="C25" s="22">
        <v>12410.402327</v>
      </c>
      <c r="D25" s="22">
        <v>2983.822224</v>
      </c>
      <c r="E25" s="22">
        <v>2470.2388599999999</v>
      </c>
      <c r="F25" s="22">
        <v>64.139467999999994</v>
      </c>
      <c r="G25" s="22">
        <v>230.09869599999999</v>
      </c>
      <c r="H25" s="22">
        <v>14304.215211000001</v>
      </c>
      <c r="I25" s="22">
        <v>54747.841117999997</v>
      </c>
      <c r="J25" s="22">
        <v>133203.36605499999</v>
      </c>
      <c r="K25" s="22">
        <v>21992.700295999999</v>
      </c>
      <c r="L25" s="22">
        <v>197468.76852099999</v>
      </c>
      <c r="M25" s="22">
        <v>439875.59277599998</v>
      </c>
      <c r="N25" s="23"/>
      <c r="O25" s="23"/>
    </row>
    <row r="26" spans="1:15" s="24" customFormat="1" ht="26.25" customHeight="1" x14ac:dyDescent="0.3">
      <c r="A26" s="20"/>
      <c r="B26" s="21" t="s">
        <v>61</v>
      </c>
      <c r="C26" s="22">
        <v>73944.363410000005</v>
      </c>
      <c r="D26" s="22">
        <v>1792.773543</v>
      </c>
      <c r="E26" s="22">
        <v>3689.7176250000002</v>
      </c>
      <c r="F26" s="22">
        <v>7480.0019080000002</v>
      </c>
      <c r="G26" s="22">
        <v>298.33308099999999</v>
      </c>
      <c r="H26" s="22">
        <v>64363.652793000001</v>
      </c>
      <c r="I26" s="22">
        <v>45754.324978999997</v>
      </c>
      <c r="J26" s="22">
        <v>88632.614585999996</v>
      </c>
      <c r="K26" s="22">
        <v>9661.3675590000003</v>
      </c>
      <c r="L26" s="22">
        <v>248557.62922099995</v>
      </c>
      <c r="M26" s="22">
        <v>544174.77870499995</v>
      </c>
      <c r="N26" s="23"/>
      <c r="O26" s="23"/>
    </row>
    <row r="27" spans="1:15" s="24" customFormat="1" ht="26.25" customHeight="1" x14ac:dyDescent="0.3">
      <c r="A27" s="20"/>
      <c r="B27" s="21" t="s">
        <v>62</v>
      </c>
      <c r="C27" s="22">
        <v>47589.274935000001</v>
      </c>
      <c r="D27" s="22">
        <v>2488.7292280000001</v>
      </c>
      <c r="E27" s="22">
        <v>5121.7597239999996</v>
      </c>
      <c r="F27" s="22">
        <v>6155.4172779999999</v>
      </c>
      <c r="G27" s="22">
        <v>348.00769400000001</v>
      </c>
      <c r="H27" s="22">
        <v>65793.841264999995</v>
      </c>
      <c r="I27" s="22">
        <v>49569.663970000001</v>
      </c>
      <c r="J27" s="22">
        <v>109036.50923</v>
      </c>
      <c r="K27" s="22">
        <v>10588.769736</v>
      </c>
      <c r="L27" s="22">
        <v>219588.313677</v>
      </c>
      <c r="M27" s="22">
        <v>516280.28673699999</v>
      </c>
      <c r="N27" s="23"/>
      <c r="O27" s="23"/>
    </row>
    <row r="28" spans="1:15" s="24" customFormat="1" ht="26.25" customHeight="1" x14ac:dyDescent="0.3">
      <c r="A28" s="20"/>
      <c r="B28" s="21" t="s">
        <v>63</v>
      </c>
      <c r="C28" s="22">
        <v>23015.725633999999</v>
      </c>
      <c r="D28" s="22">
        <v>2373.738006</v>
      </c>
      <c r="E28" s="22">
        <v>3396.7292349999998</v>
      </c>
      <c r="F28" s="22">
        <v>606.38174300000003</v>
      </c>
      <c r="G28" s="22">
        <v>513.17291299999999</v>
      </c>
      <c r="H28" s="22">
        <v>88135.112823000003</v>
      </c>
      <c r="I28" s="22">
        <v>64704.067356</v>
      </c>
      <c r="J28" s="22">
        <v>69493.527944000001</v>
      </c>
      <c r="K28" s="22">
        <v>17938.993804999998</v>
      </c>
      <c r="L28" s="22">
        <v>267605.40437200002</v>
      </c>
      <c r="M28" s="22">
        <v>537782.85383100004</v>
      </c>
      <c r="N28" s="23"/>
      <c r="O28" s="23"/>
    </row>
    <row r="29" spans="1:15" s="24" customFormat="1" ht="26.25" customHeight="1" x14ac:dyDescent="0.3">
      <c r="A29" s="20"/>
      <c r="B29" s="21" t="s">
        <v>64</v>
      </c>
      <c r="C29" s="22">
        <v>45757.843077999998</v>
      </c>
      <c r="D29" s="22">
        <v>211891.43697800001</v>
      </c>
      <c r="E29" s="22">
        <v>32869.731376000003</v>
      </c>
      <c r="F29" s="22">
        <v>5799.1153430000004</v>
      </c>
      <c r="G29" s="22">
        <v>194.67110600000001</v>
      </c>
      <c r="H29" s="22">
        <v>65127.092335000001</v>
      </c>
      <c r="I29" s="22">
        <v>64708.816047</v>
      </c>
      <c r="J29" s="22">
        <v>151494.46477799999</v>
      </c>
      <c r="K29" s="22">
        <v>17691.873211999999</v>
      </c>
      <c r="L29" s="22">
        <v>287249.52679699997</v>
      </c>
      <c r="M29" s="22">
        <v>882784.57105000003</v>
      </c>
      <c r="N29" s="23"/>
      <c r="O29" s="23"/>
    </row>
    <row r="30" spans="1:15" s="24" customFormat="1" ht="26.25" customHeight="1" x14ac:dyDescent="0.3">
      <c r="A30" s="20"/>
      <c r="B30" s="21" t="s">
        <v>65</v>
      </c>
      <c r="C30" s="22">
        <v>78402.047248000003</v>
      </c>
      <c r="D30" s="22">
        <v>1687.4116280000001</v>
      </c>
      <c r="E30" s="22">
        <v>3529.7016749999998</v>
      </c>
      <c r="F30" s="22">
        <v>6190.507423</v>
      </c>
      <c r="G30" s="22">
        <v>586.41594899999996</v>
      </c>
      <c r="H30" s="22">
        <v>65971.529206000007</v>
      </c>
      <c r="I30" s="22">
        <v>63040.742612000002</v>
      </c>
      <c r="J30" s="22">
        <v>143702.83010600001</v>
      </c>
      <c r="K30" s="22">
        <v>14343.212111999999</v>
      </c>
      <c r="L30" s="22">
        <v>290821.18686100002</v>
      </c>
      <c r="M30" s="22">
        <v>668275.58481999999</v>
      </c>
      <c r="N30" s="23"/>
      <c r="O30" s="23"/>
    </row>
    <row r="31" spans="1:15" s="24" customFormat="1" ht="26.25" customHeight="1" x14ac:dyDescent="0.3">
      <c r="A31" s="20"/>
      <c r="B31" s="21" t="s">
        <v>66</v>
      </c>
      <c r="C31" s="22">
        <v>71923.322090000001</v>
      </c>
      <c r="D31" s="22">
        <v>1964.917678</v>
      </c>
      <c r="E31" s="22">
        <v>7573.0409399999999</v>
      </c>
      <c r="F31" s="22">
        <v>4514.9280239999998</v>
      </c>
      <c r="G31" s="22">
        <v>277.80008800000002</v>
      </c>
      <c r="H31" s="22">
        <v>59024.799314000004</v>
      </c>
      <c r="I31" s="22">
        <v>54664.872084000002</v>
      </c>
      <c r="J31" s="22">
        <v>117213.579426</v>
      </c>
      <c r="K31" s="22">
        <v>16487.859120000001</v>
      </c>
      <c r="L31" s="22">
        <v>200064.30800399999</v>
      </c>
      <c r="M31" s="22">
        <v>533709.42787699995</v>
      </c>
      <c r="N31" s="23"/>
      <c r="O31" s="23"/>
    </row>
    <row r="32" spans="1:15" s="24" customFormat="1" ht="26.25" customHeight="1" x14ac:dyDescent="0.3">
      <c r="A32" s="20"/>
      <c r="B32" s="21" t="s">
        <v>67</v>
      </c>
      <c r="C32" s="22">
        <v>79614.868432000003</v>
      </c>
      <c r="D32" s="22">
        <v>3971.5530349999999</v>
      </c>
      <c r="E32" s="22">
        <v>6064.9052590000001</v>
      </c>
      <c r="F32" s="22">
        <v>70612.810228000002</v>
      </c>
      <c r="G32" s="22">
        <v>6373.1564669999998</v>
      </c>
      <c r="H32" s="22">
        <v>62648.801274999998</v>
      </c>
      <c r="I32" s="22">
        <v>90202.679187999995</v>
      </c>
      <c r="J32" s="22">
        <v>197217.432588</v>
      </c>
      <c r="K32" s="22">
        <v>20362.654989999999</v>
      </c>
      <c r="L32" s="22">
        <v>0</v>
      </c>
      <c r="M32" s="22">
        <v>537068.86146199994</v>
      </c>
      <c r="N32" s="23"/>
      <c r="O32" s="23"/>
    </row>
    <row r="33" spans="1:16" s="24" customFormat="1" ht="26.25" customHeight="1" x14ac:dyDescent="0.3">
      <c r="A33" s="20"/>
      <c r="B33" s="21" t="s">
        <v>68</v>
      </c>
      <c r="C33" s="22">
        <v>91922.865799000007</v>
      </c>
      <c r="D33" s="22">
        <v>4979.2647800000004</v>
      </c>
      <c r="E33" s="22">
        <v>5548.9964280000004</v>
      </c>
      <c r="F33" s="22">
        <v>126057.82765000001</v>
      </c>
      <c r="G33" s="22">
        <v>6391.097522</v>
      </c>
      <c r="H33" s="22">
        <v>63758.280165999997</v>
      </c>
      <c r="I33" s="22">
        <v>82437.751631000006</v>
      </c>
      <c r="J33" s="22">
        <v>181315.56834</v>
      </c>
      <c r="K33" s="22">
        <v>17943.214794</v>
      </c>
      <c r="L33" s="22">
        <v>0</v>
      </c>
      <c r="M33" s="22">
        <v>580354.86711000011</v>
      </c>
      <c r="N33" s="23"/>
      <c r="O33" s="23"/>
    </row>
    <row r="34" spans="1:16" s="24" customFormat="1" ht="26.25" customHeight="1" x14ac:dyDescent="0.3">
      <c r="A34" s="20"/>
      <c r="B34" s="21" t="s">
        <v>69</v>
      </c>
      <c r="C34" s="22">
        <v>79363.836819000004</v>
      </c>
      <c r="D34" s="22">
        <v>4478.9139489999998</v>
      </c>
      <c r="E34" s="22">
        <v>7408.4017729999996</v>
      </c>
      <c r="F34" s="22">
        <v>22075.055198999999</v>
      </c>
      <c r="G34" s="22">
        <v>8471.7630040000004</v>
      </c>
      <c r="H34" s="22">
        <v>62886.545198</v>
      </c>
      <c r="I34" s="22">
        <v>81923.116970999996</v>
      </c>
      <c r="J34" s="22">
        <v>266634.751277</v>
      </c>
      <c r="K34" s="22">
        <v>35397.031116999999</v>
      </c>
      <c r="L34" s="22">
        <v>0</v>
      </c>
      <c r="M34" s="22">
        <v>568639.41530700005</v>
      </c>
      <c r="N34" s="23"/>
      <c r="O34" s="23"/>
    </row>
    <row r="35" spans="1:16" s="24" customFormat="1" ht="26.25" customHeight="1" x14ac:dyDescent="0.3">
      <c r="A35" s="20">
        <v>2014</v>
      </c>
      <c r="B35" s="21" t="s">
        <v>58</v>
      </c>
      <c r="C35" s="22">
        <v>63385.693207999997</v>
      </c>
      <c r="D35" s="22">
        <v>4525.3844120000003</v>
      </c>
      <c r="E35" s="22">
        <v>7389.5677459999997</v>
      </c>
      <c r="F35" s="22">
        <v>70857.530150449995</v>
      </c>
      <c r="G35" s="22">
        <v>3747.3404860000001</v>
      </c>
      <c r="H35" s="22">
        <v>68296.846567000001</v>
      </c>
      <c r="I35" s="22">
        <v>86647.942293</v>
      </c>
      <c r="J35" s="22">
        <v>208973.49642000001</v>
      </c>
      <c r="K35" s="22">
        <v>19546.271655</v>
      </c>
      <c r="L35" s="22">
        <v>0</v>
      </c>
      <c r="M35" s="22">
        <v>533370.07293745002</v>
      </c>
      <c r="N35" s="23"/>
      <c r="O35" s="23"/>
    </row>
    <row r="36" spans="1:16" s="24" customFormat="1" ht="26.25" customHeight="1" x14ac:dyDescent="0.3">
      <c r="A36" s="20"/>
      <c r="B36" s="21" t="s">
        <v>59</v>
      </c>
      <c r="C36" s="22">
        <v>61685.482848</v>
      </c>
      <c r="D36" s="22">
        <v>2382.1215529999999</v>
      </c>
      <c r="E36" s="22">
        <v>5183.425534</v>
      </c>
      <c r="F36" s="22">
        <v>76838.434776410009</v>
      </c>
      <c r="G36" s="22">
        <v>6410.4248429999998</v>
      </c>
      <c r="H36" s="22">
        <v>62115.929344999997</v>
      </c>
      <c r="I36" s="22">
        <v>79875.863945999998</v>
      </c>
      <c r="J36" s="22">
        <v>178701.905814</v>
      </c>
      <c r="K36" s="22">
        <v>14358.731487999999</v>
      </c>
      <c r="L36" s="22">
        <v>1.00084</v>
      </c>
      <c r="M36" s="22">
        <v>487553.32098740997</v>
      </c>
      <c r="N36" s="23"/>
      <c r="O36" s="23"/>
    </row>
    <row r="37" spans="1:16" s="24" customFormat="1" ht="26.25" customHeight="1" x14ac:dyDescent="0.3">
      <c r="A37" s="20"/>
      <c r="B37" s="21" t="s">
        <v>60</v>
      </c>
      <c r="C37" s="22">
        <v>83413.067626000004</v>
      </c>
      <c r="D37" s="22">
        <v>1970.7146250000001</v>
      </c>
      <c r="E37" s="22">
        <v>6195.6892749999997</v>
      </c>
      <c r="F37" s="22">
        <v>89561.121808710013</v>
      </c>
      <c r="G37" s="22">
        <v>4126.4546209999999</v>
      </c>
      <c r="H37" s="22">
        <v>70525.544477999996</v>
      </c>
      <c r="I37" s="22">
        <v>78303.777367000002</v>
      </c>
      <c r="J37" s="22">
        <v>176067.492038</v>
      </c>
      <c r="K37" s="22">
        <v>14357.309304</v>
      </c>
      <c r="L37" s="22">
        <v>0</v>
      </c>
      <c r="M37" s="22">
        <v>524521.17114271002</v>
      </c>
      <c r="N37" s="23"/>
      <c r="O37" s="23"/>
    </row>
    <row r="38" spans="1:16" s="24" customFormat="1" ht="26.25" customHeight="1" x14ac:dyDescent="0.3">
      <c r="A38" s="20"/>
      <c r="B38" s="21" t="s">
        <v>61</v>
      </c>
      <c r="C38" s="22">
        <v>110122.73521300001</v>
      </c>
      <c r="D38" s="22">
        <v>4773.5167110000002</v>
      </c>
      <c r="E38" s="22">
        <v>7912.3562549999997</v>
      </c>
      <c r="F38" s="22">
        <v>193113.96575500901</v>
      </c>
      <c r="G38" s="22">
        <v>13721.211882</v>
      </c>
      <c r="H38" s="22">
        <v>90572.439012999996</v>
      </c>
      <c r="I38" s="22">
        <v>85315.962956999996</v>
      </c>
      <c r="J38" s="22">
        <v>201604.677058</v>
      </c>
      <c r="K38" s="22">
        <v>23602.632712999999</v>
      </c>
      <c r="L38" s="22">
        <v>4.4388999999999998E-2</v>
      </c>
      <c r="M38" s="22">
        <v>730739.54194600915</v>
      </c>
      <c r="N38" s="23"/>
      <c r="O38" s="23"/>
      <c r="P38" s="25"/>
    </row>
    <row r="39" spans="1:16" s="24" customFormat="1" ht="26.25" customHeight="1" x14ac:dyDescent="0.3">
      <c r="A39" s="20"/>
      <c r="B39" s="21" t="s">
        <v>62</v>
      </c>
      <c r="C39" s="22">
        <v>96835.298951000004</v>
      </c>
      <c r="D39" s="22">
        <v>4710.7952599999999</v>
      </c>
      <c r="E39" s="22">
        <v>7235.6928749999997</v>
      </c>
      <c r="F39" s="22">
        <v>143654.623286538</v>
      </c>
      <c r="G39" s="22">
        <v>5201.6087779999998</v>
      </c>
      <c r="H39" s="22">
        <v>86975.978765000007</v>
      </c>
      <c r="I39" s="22">
        <v>97230.656327999997</v>
      </c>
      <c r="J39" s="22">
        <v>211871.28135199999</v>
      </c>
      <c r="K39" s="22">
        <v>24374.454787999999</v>
      </c>
      <c r="L39" s="22">
        <v>0</v>
      </c>
      <c r="M39" s="22">
        <v>678090.39038353798</v>
      </c>
      <c r="N39" s="23"/>
      <c r="O39" s="23"/>
      <c r="P39" s="25"/>
    </row>
    <row r="40" spans="1:16" s="24" customFormat="1" ht="26.25" customHeight="1" x14ac:dyDescent="0.3">
      <c r="A40" s="20"/>
      <c r="B40" s="21" t="s">
        <v>63</v>
      </c>
      <c r="C40" s="22">
        <v>75248.453097999998</v>
      </c>
      <c r="D40" s="22">
        <v>4374.932315</v>
      </c>
      <c r="E40" s="22">
        <v>8131.6363789999996</v>
      </c>
      <c r="F40" s="22">
        <v>31784.877877202001</v>
      </c>
      <c r="G40" s="22">
        <v>8292.3161760000003</v>
      </c>
      <c r="H40" s="22">
        <v>93703.416824</v>
      </c>
      <c r="I40" s="22">
        <v>90042.259592999995</v>
      </c>
      <c r="J40" s="22">
        <v>237133.449146</v>
      </c>
      <c r="K40" s="22">
        <v>19694.509968999999</v>
      </c>
      <c r="L40" s="22">
        <v>2.024448</v>
      </c>
      <c r="M40" s="22">
        <v>568407.87582520198</v>
      </c>
      <c r="N40" s="23"/>
      <c r="O40" s="23"/>
      <c r="P40" s="25"/>
    </row>
    <row r="41" spans="1:16" s="24" customFormat="1" ht="26.25" customHeight="1" x14ac:dyDescent="0.3">
      <c r="A41" s="20"/>
      <c r="B41" s="21" t="s">
        <v>64</v>
      </c>
      <c r="C41" s="22">
        <v>81402.182847999997</v>
      </c>
      <c r="D41" s="22">
        <v>3561.5962880000002</v>
      </c>
      <c r="E41" s="22">
        <v>8814.2952499999992</v>
      </c>
      <c r="F41" s="22">
        <v>166492.05374037</v>
      </c>
      <c r="G41" s="22">
        <v>6745.5133919999998</v>
      </c>
      <c r="H41" s="22">
        <v>83404.856908999995</v>
      </c>
      <c r="I41" s="22">
        <v>102361.758949</v>
      </c>
      <c r="J41" s="22">
        <v>201195.21475099999</v>
      </c>
      <c r="K41" s="22">
        <v>20010.614828999998</v>
      </c>
      <c r="L41" s="22">
        <v>0</v>
      </c>
      <c r="M41" s="22">
        <v>673988.08695637004</v>
      </c>
      <c r="N41" s="23"/>
      <c r="O41" s="23"/>
      <c r="P41" s="25"/>
    </row>
    <row r="42" spans="1:16" s="24" customFormat="1" ht="26.25" customHeight="1" x14ac:dyDescent="0.3">
      <c r="A42" s="20"/>
      <c r="B42" s="21" t="s">
        <v>65</v>
      </c>
      <c r="C42" s="22">
        <v>90823.730335</v>
      </c>
      <c r="D42" s="22">
        <v>4339.5238680000002</v>
      </c>
      <c r="E42" s="22">
        <v>7594.7563449999998</v>
      </c>
      <c r="F42" s="22">
        <v>56580.877231190003</v>
      </c>
      <c r="G42" s="22">
        <v>5312.3321489999998</v>
      </c>
      <c r="H42" s="22">
        <v>78339.129660000006</v>
      </c>
      <c r="I42" s="22">
        <v>94559.194466999994</v>
      </c>
      <c r="J42" s="22">
        <v>206273.30482600001</v>
      </c>
      <c r="K42" s="22">
        <v>23048.629185999998</v>
      </c>
      <c r="L42" s="22">
        <v>6.458901</v>
      </c>
      <c r="M42" s="22">
        <v>566877.9369681899</v>
      </c>
      <c r="N42" s="23"/>
      <c r="O42" s="23"/>
      <c r="P42" s="25"/>
    </row>
    <row r="43" spans="1:16" s="24" customFormat="1" ht="26.25" customHeight="1" x14ac:dyDescent="0.3">
      <c r="A43" s="20"/>
      <c r="B43" s="21" t="s">
        <v>66</v>
      </c>
      <c r="C43" s="22">
        <v>132420.43795200001</v>
      </c>
      <c r="D43" s="22">
        <v>4010.6144760000002</v>
      </c>
      <c r="E43" s="22">
        <v>8793.6112690000009</v>
      </c>
      <c r="F43" s="22">
        <v>44973.988728780001</v>
      </c>
      <c r="G43" s="22">
        <v>8091.975582</v>
      </c>
      <c r="H43" s="22">
        <v>72056.513005999994</v>
      </c>
      <c r="I43" s="22">
        <v>89534.068503000002</v>
      </c>
      <c r="J43" s="22">
        <v>198907.378279</v>
      </c>
      <c r="K43" s="22">
        <v>21001.329600000001</v>
      </c>
      <c r="L43" s="22">
        <v>0</v>
      </c>
      <c r="M43" s="22">
        <v>579789.91739577998</v>
      </c>
      <c r="N43" s="23"/>
      <c r="O43" s="23"/>
      <c r="P43" s="25"/>
    </row>
    <row r="44" spans="1:16" s="24" customFormat="1" ht="26.25" customHeight="1" x14ac:dyDescent="0.3">
      <c r="A44" s="20"/>
      <c r="B44" s="21" t="s">
        <v>67</v>
      </c>
      <c r="C44" s="22">
        <v>118509.290169</v>
      </c>
      <c r="D44" s="22">
        <v>3867.2298689999998</v>
      </c>
      <c r="E44" s="22">
        <v>8951.0841629999995</v>
      </c>
      <c r="F44" s="22">
        <v>120480.93531299999</v>
      </c>
      <c r="G44" s="22">
        <v>8570.4409500000002</v>
      </c>
      <c r="H44" s="22">
        <v>71847.910816999996</v>
      </c>
      <c r="I44" s="22">
        <v>88331.720058999999</v>
      </c>
      <c r="J44" s="22">
        <v>302187.29833700001</v>
      </c>
      <c r="K44" s="22">
        <v>31199.367532</v>
      </c>
      <c r="L44" s="22">
        <v>0.29837900000000001</v>
      </c>
      <c r="M44" s="22">
        <f>SUM(C44:L44)</f>
        <v>753945.57558800001</v>
      </c>
      <c r="N44" s="23"/>
      <c r="O44" s="23"/>
      <c r="P44" s="25"/>
    </row>
    <row r="45" spans="1:16" s="24" customFormat="1" ht="26.25" customHeight="1" x14ac:dyDescent="0.3">
      <c r="A45" s="20"/>
      <c r="B45" s="21" t="s">
        <v>68</v>
      </c>
      <c r="C45" s="22">
        <v>107254.995001</v>
      </c>
      <c r="D45" s="22">
        <v>4266.0107280000002</v>
      </c>
      <c r="E45" s="22">
        <v>7895.2147400000003</v>
      </c>
      <c r="F45" s="22">
        <v>133275.89657750001</v>
      </c>
      <c r="G45" s="22">
        <v>5363.1208260000003</v>
      </c>
      <c r="H45" s="22">
        <v>60442.047596999997</v>
      </c>
      <c r="I45" s="22">
        <v>71941.670327999993</v>
      </c>
      <c r="J45" s="22">
        <v>192723.620467</v>
      </c>
      <c r="K45" s="22">
        <v>19799.359569</v>
      </c>
      <c r="L45" s="22">
        <v>0</v>
      </c>
      <c r="M45" s="22">
        <f t="shared" ref="M45:M46" si="17">SUM(C45:L45)</f>
        <v>602961.93583349988</v>
      </c>
      <c r="N45" s="23"/>
      <c r="O45" s="23"/>
      <c r="P45" s="25"/>
    </row>
    <row r="46" spans="1:16" s="24" customFormat="1" ht="26.25" customHeight="1" x14ac:dyDescent="0.3">
      <c r="A46" s="20"/>
      <c r="B46" s="21" t="s">
        <v>69</v>
      </c>
      <c r="C46" s="22">
        <v>99300.184064999994</v>
      </c>
      <c r="D46" s="22">
        <v>4599.2613279999996</v>
      </c>
      <c r="E46" s="22">
        <v>9562.1246769999998</v>
      </c>
      <c r="F46" s="22">
        <v>74382.567423999993</v>
      </c>
      <c r="G46" s="22">
        <v>6344.0766530000001</v>
      </c>
      <c r="H46" s="22">
        <v>75842.689799</v>
      </c>
      <c r="I46" s="22">
        <v>130760.50493700001</v>
      </c>
      <c r="J46" s="22">
        <v>248329.58132699999</v>
      </c>
      <c r="K46" s="22">
        <v>25003.730968</v>
      </c>
      <c r="L46" s="22">
        <v>0</v>
      </c>
      <c r="M46" s="22">
        <f t="shared" si="17"/>
        <v>674124.72117799998</v>
      </c>
      <c r="N46" s="23"/>
      <c r="O46" s="23"/>
      <c r="P46" s="25"/>
    </row>
    <row r="47" spans="1:16" ht="26.25" customHeight="1" x14ac:dyDescent="0.3">
      <c r="A47" s="20">
        <v>2015</v>
      </c>
      <c r="B47" s="14" t="s">
        <v>58</v>
      </c>
      <c r="C47" s="22">
        <v>78348.626040000003</v>
      </c>
      <c r="D47" s="22">
        <v>3999.187527</v>
      </c>
      <c r="E47" s="22">
        <v>6961.5911839999999</v>
      </c>
      <c r="F47" s="22">
        <v>49200.560903999998</v>
      </c>
      <c r="G47" s="22">
        <v>4783.6739630000002</v>
      </c>
      <c r="H47" s="22">
        <v>70278.833541999993</v>
      </c>
      <c r="I47" s="22">
        <v>91230.764016999994</v>
      </c>
      <c r="J47" s="22">
        <v>210920.24431899999</v>
      </c>
      <c r="K47" s="22">
        <v>21466.296931000001</v>
      </c>
      <c r="L47" s="22">
        <v>0</v>
      </c>
      <c r="M47" s="22">
        <f>SUM(C47:L47)</f>
        <v>537189.77842699992</v>
      </c>
      <c r="N47" s="23"/>
      <c r="O47" s="23"/>
    </row>
    <row r="48" spans="1:16" ht="26.25" customHeight="1" x14ac:dyDescent="0.3">
      <c r="B48" s="14" t="s">
        <v>59</v>
      </c>
      <c r="C48" s="22">
        <v>71815.347324000002</v>
      </c>
      <c r="D48" s="22">
        <v>3276.493841</v>
      </c>
      <c r="E48" s="22">
        <v>5992.8042089999999</v>
      </c>
      <c r="F48" s="22">
        <v>105973.787916</v>
      </c>
      <c r="G48" s="22">
        <v>5477.5111159999997</v>
      </c>
      <c r="H48" s="22">
        <v>61444.790135000003</v>
      </c>
      <c r="I48" s="22">
        <v>81972.749720000007</v>
      </c>
      <c r="J48" s="22">
        <v>191967.29685899999</v>
      </c>
      <c r="K48" s="22">
        <v>24464.238053000001</v>
      </c>
      <c r="L48" s="22">
        <v>0</v>
      </c>
      <c r="M48" s="22">
        <f t="shared" ref="M48:M49" si="18">SUM(C48:L48)</f>
        <v>552385.01917300001</v>
      </c>
      <c r="N48" s="23"/>
      <c r="O48" s="23"/>
    </row>
    <row r="49" spans="1:16" ht="26.25" customHeight="1" x14ac:dyDescent="0.3">
      <c r="B49" s="14" t="s">
        <v>60</v>
      </c>
      <c r="C49" s="22">
        <v>94673.017624999993</v>
      </c>
      <c r="D49" s="22">
        <v>2455.4682170000001</v>
      </c>
      <c r="E49" s="22">
        <v>10520.444674</v>
      </c>
      <c r="F49" s="22">
        <v>133697.005623</v>
      </c>
      <c r="G49" s="22">
        <v>5129.9336160000003</v>
      </c>
      <c r="H49" s="22">
        <v>79932.862785999998</v>
      </c>
      <c r="I49" s="22">
        <v>85336.835886999994</v>
      </c>
      <c r="J49" s="22">
        <v>204885.169757</v>
      </c>
      <c r="K49" s="22">
        <v>21472.164938999998</v>
      </c>
      <c r="L49" s="22">
        <v>0</v>
      </c>
      <c r="M49" s="22">
        <f t="shared" si="18"/>
        <v>638102.90312399995</v>
      </c>
      <c r="N49" s="23"/>
      <c r="O49" s="23"/>
    </row>
    <row r="50" spans="1:16" ht="26.25" customHeight="1" x14ac:dyDescent="0.3">
      <c r="B50" s="14" t="s">
        <v>61</v>
      </c>
      <c r="C50" s="22">
        <v>77088.073984000002</v>
      </c>
      <c r="D50" s="22">
        <v>2565.7542570000001</v>
      </c>
      <c r="E50" s="22">
        <v>9112.430112</v>
      </c>
      <c r="F50" s="22">
        <v>139237.00554789999</v>
      </c>
      <c r="G50" s="22">
        <v>8210.8673209999997</v>
      </c>
      <c r="H50" s="22">
        <v>73466.277126000001</v>
      </c>
      <c r="I50" s="22">
        <v>64371.904697999998</v>
      </c>
      <c r="J50" s="22">
        <v>169758.16657100001</v>
      </c>
      <c r="K50" s="22">
        <v>18969.418286</v>
      </c>
      <c r="L50" s="22">
        <v>0</v>
      </c>
      <c r="M50" s="22">
        <v>562779.8979029</v>
      </c>
      <c r="N50" s="23"/>
      <c r="O50" s="23"/>
    </row>
    <row r="51" spans="1:16" ht="26.25" customHeight="1" x14ac:dyDescent="0.3">
      <c r="B51" s="14" t="s">
        <v>62</v>
      </c>
      <c r="C51" s="22">
        <v>75916.968340000007</v>
      </c>
      <c r="D51" s="22">
        <v>3446.369819</v>
      </c>
      <c r="E51" s="22">
        <v>8472.4888109999993</v>
      </c>
      <c r="F51" s="22">
        <v>133793.52647700001</v>
      </c>
      <c r="G51" s="22">
        <v>4255.1742210000002</v>
      </c>
      <c r="H51" s="22">
        <v>63994.360024000001</v>
      </c>
      <c r="I51" s="22">
        <v>63521.112926000002</v>
      </c>
      <c r="J51" s="22">
        <v>164850.377198</v>
      </c>
      <c r="K51" s="22">
        <v>18315.962552000001</v>
      </c>
      <c r="L51" s="22">
        <v>0</v>
      </c>
      <c r="M51" s="22">
        <v>536566.34036799998</v>
      </c>
      <c r="N51" s="23"/>
      <c r="O51" s="23"/>
    </row>
    <row r="52" spans="1:16" ht="26.25" customHeight="1" x14ac:dyDescent="0.3">
      <c r="B52" s="14" t="s">
        <v>63</v>
      </c>
      <c r="C52" s="22">
        <v>111724.11665500001</v>
      </c>
      <c r="D52" s="22">
        <v>2006.7951230000001</v>
      </c>
      <c r="E52" s="22">
        <v>10686.483441</v>
      </c>
      <c r="F52" s="22">
        <v>116227.01156499999</v>
      </c>
      <c r="G52" s="22">
        <v>9077.6191159999998</v>
      </c>
      <c r="H52" s="22">
        <v>79312.705354000005</v>
      </c>
      <c r="I52" s="22">
        <v>78984.296163999999</v>
      </c>
      <c r="J52" s="22">
        <v>165353.818822</v>
      </c>
      <c r="K52" s="22">
        <v>32956.735156000002</v>
      </c>
      <c r="L52" s="22">
        <v>0</v>
      </c>
      <c r="M52" s="22">
        <v>606329.58139599999</v>
      </c>
      <c r="N52" s="23"/>
      <c r="O52" s="23"/>
    </row>
    <row r="53" spans="1:16" ht="26.25" customHeight="1" x14ac:dyDescent="0.3">
      <c r="B53" s="14" t="s">
        <v>64</v>
      </c>
      <c r="C53" s="13">
        <v>99131.762730000002</v>
      </c>
      <c r="D53" s="13">
        <v>1606.8153159999999</v>
      </c>
      <c r="E53" s="13">
        <v>9292.7902329999997</v>
      </c>
      <c r="F53" s="13">
        <v>134140.90247500001</v>
      </c>
      <c r="G53" s="13">
        <v>5762.2417480000004</v>
      </c>
      <c r="H53" s="13">
        <v>78327.568692000001</v>
      </c>
      <c r="I53" s="13">
        <v>74454.711370999998</v>
      </c>
      <c r="J53" s="13">
        <v>192694.44203999999</v>
      </c>
      <c r="K53" s="13">
        <v>29474.624578999999</v>
      </c>
      <c r="L53" s="22">
        <v>0</v>
      </c>
      <c r="M53" s="13">
        <f>SUM(C53:L53)</f>
        <v>624885.85918399994</v>
      </c>
      <c r="N53" s="23"/>
      <c r="O53" s="23"/>
    </row>
    <row r="54" spans="1:16" ht="26.25" customHeight="1" x14ac:dyDescent="0.3">
      <c r="B54" s="14" t="s">
        <v>65</v>
      </c>
      <c r="C54" s="13">
        <v>105086.43819299999</v>
      </c>
      <c r="D54" s="13">
        <v>3892.507372</v>
      </c>
      <c r="E54" s="13">
        <v>11456.355659999999</v>
      </c>
      <c r="F54" s="13">
        <v>85451.586509000001</v>
      </c>
      <c r="G54" s="13">
        <v>7236.2662810000002</v>
      </c>
      <c r="H54" s="13">
        <v>73820.166782</v>
      </c>
      <c r="I54" s="13">
        <v>76877.844926000005</v>
      </c>
      <c r="J54" s="13">
        <v>191426.63291300001</v>
      </c>
      <c r="K54" s="13">
        <v>24800.968917999999</v>
      </c>
      <c r="L54" s="22">
        <v>0</v>
      </c>
      <c r="M54" s="13">
        <f t="shared" ref="M54:M55" si="19">SUM(C54:L54)</f>
        <v>580048.7675539999</v>
      </c>
      <c r="N54" s="23"/>
      <c r="O54" s="23"/>
    </row>
    <row r="55" spans="1:16" ht="26.25" customHeight="1" x14ac:dyDescent="0.3">
      <c r="B55" s="14" t="s">
        <v>66</v>
      </c>
      <c r="C55" s="13">
        <v>93995.650395000004</v>
      </c>
      <c r="D55" s="13">
        <v>2750.1174449999999</v>
      </c>
      <c r="E55" s="13">
        <v>10614.32993</v>
      </c>
      <c r="F55" s="13">
        <v>30737.232758999999</v>
      </c>
      <c r="G55" s="13">
        <v>4986.1869219999999</v>
      </c>
      <c r="H55" s="13">
        <v>70401.474266999998</v>
      </c>
      <c r="I55" s="13">
        <v>84419.339351000002</v>
      </c>
      <c r="J55" s="13">
        <v>166398.11606</v>
      </c>
      <c r="K55" s="13">
        <v>18989.841117</v>
      </c>
      <c r="L55" s="22">
        <v>0</v>
      </c>
      <c r="M55" s="13">
        <f t="shared" si="19"/>
        <v>483292.28824599995</v>
      </c>
      <c r="N55" s="23"/>
      <c r="O55" s="23"/>
    </row>
    <row r="56" spans="1:16" ht="26.25" customHeight="1" x14ac:dyDescent="0.3">
      <c r="B56" s="14" t="s">
        <v>67</v>
      </c>
      <c r="C56" s="13">
        <v>75518.678839</v>
      </c>
      <c r="D56" s="13">
        <v>3898.7729749999999</v>
      </c>
      <c r="E56" s="13">
        <v>10277.396151000001</v>
      </c>
      <c r="F56" s="13">
        <v>68083.219544699998</v>
      </c>
      <c r="G56" s="13">
        <v>3454.8047259999998</v>
      </c>
      <c r="H56" s="13">
        <v>81541.233198000002</v>
      </c>
      <c r="I56" s="13">
        <v>80489.282510000005</v>
      </c>
      <c r="J56" s="13">
        <v>197909.87118700001</v>
      </c>
      <c r="K56" s="13">
        <v>26934.572551000001</v>
      </c>
      <c r="L56" s="13">
        <v>1.380817</v>
      </c>
      <c r="M56" s="13">
        <f>SUM(C56:L56)</f>
        <v>548109.21249870013</v>
      </c>
      <c r="O56" s="23"/>
    </row>
    <row r="57" spans="1:16" ht="26.25" customHeight="1" x14ac:dyDescent="0.3">
      <c r="B57" s="14" t="s">
        <v>68</v>
      </c>
      <c r="C57" s="13">
        <v>62800.635378999999</v>
      </c>
      <c r="D57" s="13">
        <v>2037.951442</v>
      </c>
      <c r="E57" s="13">
        <v>8112.3400650000003</v>
      </c>
      <c r="F57" s="13">
        <v>120519.439872</v>
      </c>
      <c r="G57" s="13">
        <v>5390.1105260000004</v>
      </c>
      <c r="H57" s="13">
        <v>68502.385435000004</v>
      </c>
      <c r="I57" s="13">
        <v>67186.856788000005</v>
      </c>
      <c r="J57" s="13">
        <v>165739.068413</v>
      </c>
      <c r="K57" s="13">
        <v>20597.469346999998</v>
      </c>
      <c r="L57" s="13">
        <v>1.170968</v>
      </c>
      <c r="M57" s="13">
        <f t="shared" ref="M57:M58" si="20">SUM(C57:L57)</f>
        <v>520887.42823499994</v>
      </c>
      <c r="O57" s="23"/>
    </row>
    <row r="58" spans="1:16" ht="26.25" customHeight="1" x14ac:dyDescent="0.3">
      <c r="B58" s="14" t="s">
        <v>69</v>
      </c>
      <c r="C58" s="13">
        <v>60363.749395999999</v>
      </c>
      <c r="D58" s="13">
        <v>2181.517413</v>
      </c>
      <c r="E58" s="13">
        <v>7078.194133</v>
      </c>
      <c r="F58" s="13">
        <v>122263.33740545</v>
      </c>
      <c r="G58" s="13">
        <v>5059.0158670000001</v>
      </c>
      <c r="H58" s="13">
        <v>72023.481841000001</v>
      </c>
      <c r="I58" s="13">
        <v>70176.209749999995</v>
      </c>
      <c r="J58" s="13">
        <v>148871.22985100001</v>
      </c>
      <c r="K58" s="13">
        <v>19372.124599999999</v>
      </c>
      <c r="L58" s="13">
        <v>0</v>
      </c>
      <c r="M58" s="13">
        <f t="shared" si="20"/>
        <v>507388.86025644996</v>
      </c>
      <c r="O58" s="23"/>
    </row>
    <row r="59" spans="1:16" ht="26.25" customHeight="1" x14ac:dyDescent="0.3">
      <c r="A59" s="20">
        <v>2016</v>
      </c>
      <c r="B59" s="14" t="s">
        <v>58</v>
      </c>
      <c r="C59" s="13">
        <v>77491.864692326999</v>
      </c>
      <c r="D59" s="13">
        <v>2742.9415090000002</v>
      </c>
      <c r="E59" s="13">
        <v>8529.8854376520012</v>
      </c>
      <c r="F59" s="13">
        <v>170295.33444549798</v>
      </c>
      <c r="G59" s="13">
        <v>7738.7948236000002</v>
      </c>
      <c r="H59" s="13">
        <v>86795.600071830006</v>
      </c>
      <c r="I59" s="13">
        <v>70072.033564451005</v>
      </c>
      <c r="J59" s="13">
        <v>172795.617888812</v>
      </c>
      <c r="K59" s="13">
        <v>28138.609182141096</v>
      </c>
      <c r="L59" s="13">
        <v>0</v>
      </c>
      <c r="M59" s="13">
        <f>SUM(C59:L59)</f>
        <v>624600.68161531107</v>
      </c>
      <c r="N59" s="26"/>
      <c r="O59" s="23"/>
      <c r="P59" s="13"/>
    </row>
    <row r="60" spans="1:16" ht="26.25" customHeight="1" x14ac:dyDescent="0.3">
      <c r="B60" s="14" t="s">
        <v>59</v>
      </c>
      <c r="C60" s="13">
        <v>59958.357886102996</v>
      </c>
      <c r="D60" s="13">
        <v>3330.991352</v>
      </c>
      <c r="E60" s="13">
        <v>6535.337774095</v>
      </c>
      <c r="F60" s="13">
        <v>124666.03605605999</v>
      </c>
      <c r="G60" s="13">
        <v>5438.6932450000004</v>
      </c>
      <c r="H60" s="13">
        <v>65816.151264036002</v>
      </c>
      <c r="I60" s="13">
        <v>66534.014452999007</v>
      </c>
      <c r="J60" s="13">
        <v>175091.39121262298</v>
      </c>
      <c r="K60" s="13">
        <v>24230.331565695</v>
      </c>
      <c r="L60" s="13">
        <v>1.1439790000000001</v>
      </c>
      <c r="M60" s="13">
        <v>531602.44878761098</v>
      </c>
      <c r="N60" s="26"/>
      <c r="O60" s="23"/>
    </row>
    <row r="61" spans="1:16" ht="26.25" customHeight="1" x14ac:dyDescent="0.3">
      <c r="B61" s="14" t="s">
        <v>60</v>
      </c>
      <c r="C61" s="13">
        <v>63866.145500163002</v>
      </c>
      <c r="D61" s="13">
        <v>2911.113308</v>
      </c>
      <c r="E61" s="13">
        <v>6939.8595687659999</v>
      </c>
      <c r="F61" s="13">
        <v>139424.472203146</v>
      </c>
      <c r="G61" s="13">
        <v>2466.4658180000001</v>
      </c>
      <c r="H61" s="13">
        <v>64883.701444216</v>
      </c>
      <c r="I61" s="13">
        <v>55822.536858702006</v>
      </c>
      <c r="J61" s="13">
        <v>177929.858772882</v>
      </c>
      <c r="K61" s="13">
        <v>20754.113346341997</v>
      </c>
      <c r="L61" s="13">
        <v>0</v>
      </c>
      <c r="M61" s="13">
        <v>534998.26682021806</v>
      </c>
      <c r="N61" s="26"/>
      <c r="O61" s="23"/>
    </row>
    <row r="62" spans="1:16" ht="26.25" customHeight="1" x14ac:dyDescent="0.3">
      <c r="B62" s="14" t="s">
        <v>61</v>
      </c>
      <c r="C62" s="13">
        <v>67354.386924696999</v>
      </c>
      <c r="D62" s="13">
        <v>3850.6912458930001</v>
      </c>
      <c r="E62" s="13">
        <v>8675.8143494579999</v>
      </c>
      <c r="F62" s="13">
        <v>229556.4956005</v>
      </c>
      <c r="G62" s="13">
        <v>4396.7567570000001</v>
      </c>
      <c r="H62" s="13">
        <v>69935.086194860007</v>
      </c>
      <c r="I62" s="13">
        <v>58804.167359662002</v>
      </c>
      <c r="J62" s="13">
        <v>330917.75455414504</v>
      </c>
      <c r="K62" s="13">
        <v>29637.661921425959</v>
      </c>
      <c r="L62" s="13">
        <v>0.32761099999999999</v>
      </c>
      <c r="M62" s="13">
        <f t="shared" ref="M62:M70" si="21">SUM(C62:L62)</f>
        <v>803129.14251864096</v>
      </c>
      <c r="N62" s="27"/>
      <c r="O62" s="23"/>
      <c r="P62" s="13"/>
    </row>
    <row r="63" spans="1:16" ht="26.25" customHeight="1" x14ac:dyDescent="0.3">
      <c r="B63" s="14" t="s">
        <v>62</v>
      </c>
      <c r="C63" s="13">
        <v>63415.751522820996</v>
      </c>
      <c r="D63" s="13">
        <v>2236.9621274219999</v>
      </c>
      <c r="E63" s="13">
        <v>8149.6662368730003</v>
      </c>
      <c r="F63" s="13">
        <v>102011.85599449</v>
      </c>
      <c r="G63" s="13">
        <v>1528.7601219999999</v>
      </c>
      <c r="H63" s="13">
        <v>65080.000344212</v>
      </c>
      <c r="I63" s="13">
        <v>48346.378669947997</v>
      </c>
      <c r="J63" s="13">
        <v>336248.38134319399</v>
      </c>
      <c r="K63" s="13">
        <v>17929.872969214</v>
      </c>
      <c r="L63" s="13">
        <v>0</v>
      </c>
      <c r="M63" s="13">
        <f t="shared" si="21"/>
        <v>644947.62933017395</v>
      </c>
      <c r="N63" s="27"/>
      <c r="O63" s="23"/>
    </row>
    <row r="64" spans="1:16" ht="26.25" customHeight="1" x14ac:dyDescent="0.3">
      <c r="B64" s="14" t="s">
        <v>63</v>
      </c>
      <c r="C64" s="13">
        <v>77849.992579986996</v>
      </c>
      <c r="D64" s="13">
        <v>4149.802677181</v>
      </c>
      <c r="E64" s="13">
        <v>9888.5947799370006</v>
      </c>
      <c r="F64" s="13">
        <v>266792.53185178299</v>
      </c>
      <c r="G64" s="13">
        <v>8583.5752530000009</v>
      </c>
      <c r="H64" s="13">
        <v>89509.363922311008</v>
      </c>
      <c r="I64" s="13">
        <v>73684.91918200301</v>
      </c>
      <c r="J64" s="13">
        <v>352456.76315436402</v>
      </c>
      <c r="K64" s="13">
        <v>29171.57337034</v>
      </c>
      <c r="L64" s="13">
        <v>0</v>
      </c>
      <c r="M64" s="13">
        <f t="shared" si="21"/>
        <v>912087.11677090614</v>
      </c>
      <c r="N64" s="27"/>
      <c r="O64" s="23"/>
    </row>
    <row r="65" spans="2:15" s="14" customFormat="1" ht="26.25" customHeight="1" x14ac:dyDescent="0.3">
      <c r="B65" s="14" t="s">
        <v>64</v>
      </c>
      <c r="C65" s="13">
        <v>95300.324673151001</v>
      </c>
      <c r="D65" s="13">
        <v>4137.4431789999999</v>
      </c>
      <c r="E65" s="13">
        <v>10189.068731580001</v>
      </c>
      <c r="F65" s="13">
        <v>261185.67099931001</v>
      </c>
      <c r="G65" s="13">
        <v>1158.7819689999999</v>
      </c>
      <c r="H65" s="13">
        <v>101641.08663599001</v>
      </c>
      <c r="I65" s="13">
        <v>73280.718453623005</v>
      </c>
      <c r="J65" s="13">
        <v>169094.68641350901</v>
      </c>
      <c r="K65" s="13">
        <v>31195.578288576999</v>
      </c>
      <c r="L65" s="13">
        <v>8.7500000000000008E-3</v>
      </c>
      <c r="M65" s="13">
        <f t="shared" si="21"/>
        <v>747183.3680937402</v>
      </c>
      <c r="N65" s="26"/>
      <c r="O65" s="23"/>
    </row>
    <row r="66" spans="2:15" s="14" customFormat="1" ht="26.25" customHeight="1" x14ac:dyDescent="0.3">
      <c r="B66" s="14" t="s">
        <v>65</v>
      </c>
      <c r="C66" s="13">
        <v>123666.04581541001</v>
      </c>
      <c r="D66" s="13">
        <v>5331.1597739999997</v>
      </c>
      <c r="E66" s="13">
        <v>15127.922620959998</v>
      </c>
      <c r="F66" s="13">
        <v>272442.78754816001</v>
      </c>
      <c r="G66" s="13">
        <v>3316.4300079999998</v>
      </c>
      <c r="H66" s="13">
        <v>135158.35484498</v>
      </c>
      <c r="I66" s="13">
        <v>86894.783275249996</v>
      </c>
      <c r="J66" s="13">
        <v>226681.72876696</v>
      </c>
      <c r="K66" s="13">
        <v>32150.556896650003</v>
      </c>
      <c r="L66" s="13">
        <v>0</v>
      </c>
      <c r="M66" s="13">
        <f t="shared" si="21"/>
        <v>900769.76955037005</v>
      </c>
      <c r="N66" s="26"/>
      <c r="O66" s="23"/>
    </row>
    <row r="67" spans="2:15" s="14" customFormat="1" ht="26.25" customHeight="1" x14ac:dyDescent="0.3">
      <c r="B67" s="14" t="s">
        <v>66</v>
      </c>
      <c r="C67" s="13">
        <v>115141.286486418</v>
      </c>
      <c r="D67" s="13">
        <v>4543.0936089999996</v>
      </c>
      <c r="E67" s="13">
        <v>11819.533041011999</v>
      </c>
      <c r="F67" s="13">
        <v>243318.1178524</v>
      </c>
      <c r="G67" s="13">
        <v>2567.875759</v>
      </c>
      <c r="H67" s="13">
        <v>111611.462261147</v>
      </c>
      <c r="I67" s="13">
        <v>83047.366422601001</v>
      </c>
      <c r="J67" s="13">
        <v>209971.422320916</v>
      </c>
      <c r="K67" s="13">
        <v>28580.913370986</v>
      </c>
      <c r="L67" s="13">
        <v>1.748251</v>
      </c>
      <c r="M67" s="13">
        <f t="shared" si="21"/>
        <v>810602.81937447994</v>
      </c>
      <c r="N67" s="26"/>
      <c r="O67" s="23"/>
    </row>
    <row r="68" spans="2:15" s="14" customFormat="1" ht="26.25" customHeight="1" x14ac:dyDescent="0.3">
      <c r="B68" s="14" t="s">
        <v>67</v>
      </c>
      <c r="C68" s="13">
        <v>95559.914727930998</v>
      </c>
      <c r="D68" s="13">
        <v>6021.5823487460002</v>
      </c>
      <c r="E68" s="13">
        <v>13003.187332826001</v>
      </c>
      <c r="F68" s="13">
        <v>317375.91861959902</v>
      </c>
      <c r="G68" s="13">
        <v>6705.6897808360009</v>
      </c>
      <c r="H68" s="13">
        <v>100922.75658411799</v>
      </c>
      <c r="I68" s="13">
        <v>69506.552798406003</v>
      </c>
      <c r="J68" s="13">
        <v>188620.414157753</v>
      </c>
      <c r="K68" s="13">
        <v>36593.007438724002</v>
      </c>
      <c r="L68" s="13">
        <v>0</v>
      </c>
      <c r="M68" s="13">
        <f t="shared" si="21"/>
        <v>834309.023788939</v>
      </c>
      <c r="N68" s="26"/>
      <c r="O68" s="23"/>
    </row>
    <row r="69" spans="2:15" s="14" customFormat="1" ht="26.25" customHeight="1" x14ac:dyDescent="0.3">
      <c r="B69" s="14" t="s">
        <v>68</v>
      </c>
      <c r="C69" s="13">
        <v>120232.843808337</v>
      </c>
      <c r="D69" s="13">
        <v>5780.7973764040007</v>
      </c>
      <c r="E69" s="13">
        <v>11340.937666014999</v>
      </c>
      <c r="F69" s="13">
        <v>176312.78152232998</v>
      </c>
      <c r="G69" s="13">
        <v>13190.414933006999</v>
      </c>
      <c r="H69" s="13">
        <v>101889.141702711</v>
      </c>
      <c r="I69" s="13">
        <v>74176.587622644001</v>
      </c>
      <c r="J69" s="13">
        <v>187104.71105896702</v>
      </c>
      <c r="K69" s="13">
        <v>24526.395968834931</v>
      </c>
      <c r="L69" s="13">
        <v>0.17263000000000001</v>
      </c>
      <c r="M69" s="13">
        <f t="shared" si="21"/>
        <v>714554.78428925003</v>
      </c>
      <c r="N69" s="26"/>
      <c r="O69" s="23"/>
    </row>
    <row r="70" spans="2:15" s="14" customFormat="1" ht="26.25" customHeight="1" x14ac:dyDescent="0.3">
      <c r="B70" s="14" t="s">
        <v>69</v>
      </c>
      <c r="C70" s="13">
        <v>97593.065403029002</v>
      </c>
      <c r="D70" s="13">
        <v>4110.5410404029999</v>
      </c>
      <c r="E70" s="13">
        <v>11632.851290923001</v>
      </c>
      <c r="F70" s="13">
        <v>216986.08065773998</v>
      </c>
      <c r="G70" s="13">
        <v>10064.171087986</v>
      </c>
      <c r="H70" s="13">
        <v>118951.000772923</v>
      </c>
      <c r="I70" s="13">
        <v>69203.566488130004</v>
      </c>
      <c r="J70" s="13">
        <v>204032.57140870299</v>
      </c>
      <c r="K70" s="13">
        <v>26198.824918258018</v>
      </c>
      <c r="L70" s="13">
        <v>0</v>
      </c>
      <c r="M70" s="13">
        <f t="shared" si="21"/>
        <v>758772.673068095</v>
      </c>
      <c r="N70" s="26"/>
      <c r="O70" s="23"/>
    </row>
  </sheetData>
  <mergeCells count="1">
    <mergeCell ref="A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A2" sqref="A2:I2"/>
    </sheetView>
  </sheetViews>
  <sheetFormatPr defaultColWidth="30.85546875" defaultRowHeight="18" x14ac:dyDescent="0.25"/>
  <cols>
    <col min="1" max="1" width="53.28515625" style="2" bestFit="1" customWidth="1"/>
    <col min="2" max="2" width="22.5703125" style="2" bestFit="1" customWidth="1"/>
    <col min="3" max="4" width="22.5703125" style="1" bestFit="1" customWidth="1"/>
    <col min="5" max="5" width="22.85546875" style="1" bestFit="1" customWidth="1"/>
    <col min="6" max="9" width="30.5703125" style="1" bestFit="1" customWidth="1"/>
    <col min="10" max="16384" width="30.85546875" style="2"/>
  </cols>
  <sheetData>
    <row r="1" spans="1:14" x14ac:dyDescent="0.25">
      <c r="A1" s="1"/>
      <c r="B1" s="1"/>
    </row>
    <row r="2" spans="1:14" x14ac:dyDescent="0.25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3" spans="1:14" ht="30" x14ac:dyDescent="0.4">
      <c r="A3" s="1"/>
      <c r="B3" s="3">
        <v>2013</v>
      </c>
      <c r="C3" s="4" t="s">
        <v>1</v>
      </c>
      <c r="D3" s="5">
        <v>2015</v>
      </c>
      <c r="E3" s="5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4"/>
      <c r="K3" s="4"/>
      <c r="L3" s="7"/>
      <c r="M3" s="7"/>
      <c r="N3" s="7"/>
    </row>
    <row r="4" spans="1:14" x14ac:dyDescent="0.25">
      <c r="A4" s="8" t="s">
        <v>7</v>
      </c>
      <c r="B4" s="1"/>
      <c r="J4" s="1"/>
      <c r="K4" s="1"/>
      <c r="L4" s="8"/>
      <c r="M4" s="8"/>
      <c r="N4" s="1"/>
    </row>
    <row r="5" spans="1:14" ht="26.25" x14ac:dyDescent="0.4">
      <c r="A5" s="8" t="s">
        <v>8</v>
      </c>
      <c r="B5" s="9">
        <v>684815.75145400001</v>
      </c>
      <c r="C5" s="9">
        <v>1204945.407743</v>
      </c>
      <c r="D5" s="9">
        <v>1091066.2913919999</v>
      </c>
      <c r="E5" s="9">
        <v>1128603.0561786939</v>
      </c>
      <c r="F5" s="9">
        <v>269137.3</v>
      </c>
      <c r="G5" s="9">
        <v>348524.34221899998</v>
      </c>
      <c r="H5" s="9">
        <v>221268.849617</v>
      </c>
      <c r="I5" s="9">
        <v>346463.84346749296</v>
      </c>
      <c r="J5" s="8"/>
      <c r="L5" s="8"/>
      <c r="M5" s="8"/>
      <c r="N5" s="8"/>
    </row>
    <row r="6" spans="1:14" s="10" customFormat="1" ht="26.25" x14ac:dyDescent="0.4">
      <c r="A6" s="8" t="s">
        <v>9</v>
      </c>
      <c r="B6" s="9">
        <v>282754.89792700001</v>
      </c>
      <c r="C6" s="9">
        <v>364299.51983200002</v>
      </c>
      <c r="D6" s="9">
        <v>451473.335991</v>
      </c>
      <c r="E6" s="9">
        <v>521790.59916698595</v>
      </c>
      <c r="F6" s="9">
        <v>81164.5</v>
      </c>
      <c r="G6" s="9">
        <v>95610.088355999993</v>
      </c>
      <c r="H6" s="9">
        <v>102883.150007</v>
      </c>
      <c r="I6" s="9">
        <v>158952.26768708398</v>
      </c>
      <c r="J6" s="8"/>
      <c r="L6" s="8"/>
      <c r="M6" s="8"/>
      <c r="N6" s="8"/>
    </row>
    <row r="7" spans="1:14" ht="25.5" x14ac:dyDescent="0.35">
      <c r="A7" s="1" t="s">
        <v>10</v>
      </c>
      <c r="B7" s="11">
        <v>213374.20852799999</v>
      </c>
      <c r="C7" s="11">
        <v>286708.42167099996</v>
      </c>
      <c r="D7" s="11">
        <v>263014.34712799999</v>
      </c>
      <c r="E7" s="11">
        <v>293075.34915880201</v>
      </c>
      <c r="F7" s="11">
        <v>69264.600000000006</v>
      </c>
      <c r="G7" s="11">
        <v>71222.598358000003</v>
      </c>
      <c r="H7" s="11">
        <v>64999.611112999999</v>
      </c>
      <c r="I7" s="11">
        <v>87802.160929000005</v>
      </c>
      <c r="J7" s="1"/>
      <c r="L7" s="8"/>
      <c r="M7" s="1"/>
      <c r="N7" s="1"/>
    </row>
    <row r="8" spans="1:14" ht="25.5" x14ac:dyDescent="0.35">
      <c r="A8" s="1" t="s">
        <v>11</v>
      </c>
      <c r="B8" s="11">
        <v>69380.689398999995</v>
      </c>
      <c r="C8" s="11">
        <v>77591.098161000002</v>
      </c>
      <c r="D8" s="11">
        <v>188458.98886300001</v>
      </c>
      <c r="E8" s="11">
        <v>228715.25000818397</v>
      </c>
      <c r="F8" s="11">
        <v>11900</v>
      </c>
      <c r="G8" s="11">
        <v>24387.489998000001</v>
      </c>
      <c r="H8" s="11">
        <v>37883.538893999998</v>
      </c>
      <c r="I8" s="11">
        <v>71150.106758084003</v>
      </c>
      <c r="J8" s="1"/>
      <c r="L8" s="8"/>
      <c r="M8" s="1"/>
      <c r="N8" s="1"/>
    </row>
    <row r="9" spans="1:14" s="10" customFormat="1" ht="26.25" x14ac:dyDescent="0.4">
      <c r="A9" s="8" t="s">
        <v>12</v>
      </c>
      <c r="B9" s="9">
        <v>402060.853527</v>
      </c>
      <c r="C9" s="9">
        <v>840645.88791100006</v>
      </c>
      <c r="D9" s="9">
        <v>639592.9554010001</v>
      </c>
      <c r="E9" s="9">
        <v>606812.45701170806</v>
      </c>
      <c r="F9" s="9">
        <v>187972.8</v>
      </c>
      <c r="G9" s="9">
        <v>252914.25386299999</v>
      </c>
      <c r="H9" s="9">
        <v>118385.69961</v>
      </c>
      <c r="I9" s="9">
        <v>187511.57578040901</v>
      </c>
      <c r="J9" s="8"/>
      <c r="L9" s="8"/>
      <c r="M9" s="8"/>
      <c r="N9" s="8"/>
    </row>
    <row r="10" spans="1:14" ht="25.5" x14ac:dyDescent="0.35">
      <c r="A10" s="1" t="s">
        <v>13</v>
      </c>
      <c r="B10" s="11">
        <v>207939.96387899999</v>
      </c>
      <c r="C10" s="11">
        <v>356085.06827699998</v>
      </c>
      <c r="D10" s="11">
        <v>289222.127637</v>
      </c>
      <c r="E10" s="11">
        <v>343749.405379495</v>
      </c>
      <c r="F10" s="11">
        <v>92050.2</v>
      </c>
      <c r="G10" s="11">
        <v>93866.296583000003</v>
      </c>
      <c r="H10" s="11">
        <v>62839.057553999999</v>
      </c>
      <c r="I10" s="11">
        <v>115113.17856589501</v>
      </c>
      <c r="J10" s="1"/>
      <c r="L10" s="8"/>
      <c r="M10" s="1"/>
      <c r="N10" s="1"/>
    </row>
    <row r="11" spans="1:14" ht="25.5" x14ac:dyDescent="0.35">
      <c r="A11" s="1" t="s">
        <v>14</v>
      </c>
      <c r="B11" s="11">
        <v>194120.88964800001</v>
      </c>
      <c r="C11" s="11">
        <v>484560.81963399996</v>
      </c>
      <c r="D11" s="11">
        <v>350370.82776399999</v>
      </c>
      <c r="E11" s="11">
        <v>263063.051632213</v>
      </c>
      <c r="F11" s="11">
        <v>95922.7</v>
      </c>
      <c r="G11" s="11">
        <v>159047.95728</v>
      </c>
      <c r="H11" s="11">
        <v>55546.642055999997</v>
      </c>
      <c r="I11" s="11">
        <v>72398.397214514014</v>
      </c>
      <c r="J11" s="1"/>
      <c r="L11" s="8"/>
      <c r="M11" s="1"/>
      <c r="N11" s="1"/>
    </row>
    <row r="12" spans="1:14" s="10" customFormat="1" ht="26.25" x14ac:dyDescent="0.4">
      <c r="A12" s="8" t="s">
        <v>15</v>
      </c>
      <c r="B12" s="9">
        <v>1691756.0598840001</v>
      </c>
      <c r="C12" s="9">
        <v>1988693.955817</v>
      </c>
      <c r="D12" s="9">
        <v>1824114.675571</v>
      </c>
      <c r="E12" s="9">
        <v>2001073.9041223109</v>
      </c>
      <c r="F12" s="9">
        <v>464689.8</v>
      </c>
      <c r="G12" s="9">
        <v>507147.69348700001</v>
      </c>
      <c r="H12" s="9">
        <v>435123.57341700001</v>
      </c>
      <c r="I12" s="9">
        <v>549481.96001908602</v>
      </c>
      <c r="J12" s="8"/>
      <c r="L12" s="8"/>
      <c r="M12" s="8"/>
      <c r="N12" s="8"/>
    </row>
    <row r="13" spans="1:14" ht="26.25" x14ac:dyDescent="0.4">
      <c r="A13" s="1" t="s">
        <v>16</v>
      </c>
      <c r="B13" s="11">
        <v>260478.40683700002</v>
      </c>
      <c r="C13" s="11">
        <v>88877.661149000007</v>
      </c>
      <c r="D13" s="11">
        <v>76972.008272000006</v>
      </c>
      <c r="E13" s="11">
        <v>108714.15324990101</v>
      </c>
      <c r="F13" s="11">
        <v>24418.6</v>
      </c>
      <c r="G13" s="11">
        <v>21878.647690000002</v>
      </c>
      <c r="H13" s="11">
        <v>12427.200949</v>
      </c>
      <c r="I13" s="9">
        <v>26094.284066024</v>
      </c>
      <c r="J13" s="1"/>
      <c r="L13" s="8"/>
      <c r="M13" s="1"/>
      <c r="N13" s="1"/>
    </row>
    <row r="14" spans="1:14" ht="26.25" x14ac:dyDescent="0.4">
      <c r="A14" s="1" t="s">
        <v>17</v>
      </c>
      <c r="B14" s="11">
        <v>1431277.6530469998</v>
      </c>
      <c r="C14" s="11">
        <v>1899816.3946679998</v>
      </c>
      <c r="D14" s="11">
        <v>1747142.6672990001</v>
      </c>
      <c r="E14" s="11">
        <v>1892359.7508724101</v>
      </c>
      <c r="F14" s="11">
        <v>440271.1</v>
      </c>
      <c r="G14" s="11">
        <v>485269.045797</v>
      </c>
      <c r="H14" s="11">
        <v>422696.37246799999</v>
      </c>
      <c r="I14" s="9">
        <v>523387.67595306202</v>
      </c>
      <c r="J14" s="1"/>
      <c r="L14" s="8"/>
      <c r="M14" s="1"/>
      <c r="N14" s="1"/>
    </row>
    <row r="15" spans="1:14" ht="26.25" x14ac:dyDescent="0.4">
      <c r="A15" s="8" t="s">
        <v>18</v>
      </c>
      <c r="B15" s="9">
        <v>1144334.3934300002</v>
      </c>
      <c r="C15" s="9">
        <v>1129401.0181328398</v>
      </c>
      <c r="D15" s="9">
        <v>1210675.1960410499</v>
      </c>
      <c r="E15" s="9">
        <v>2487178.7957348721</v>
      </c>
      <c r="F15" s="9">
        <v>144679</v>
      </c>
      <c r="G15" s="9">
        <v>319316.27332450001</v>
      </c>
      <c r="H15" s="9">
        <v>306305.44495415001</v>
      </c>
      <c r="I15" s="9">
        <v>699185.64609966904</v>
      </c>
      <c r="J15" s="8"/>
      <c r="L15" s="8"/>
      <c r="M15" s="8"/>
      <c r="N15" s="8"/>
    </row>
    <row r="16" spans="1:14" s="10" customFormat="1" ht="26.25" x14ac:dyDescent="0.4">
      <c r="A16" s="8" t="s">
        <v>19</v>
      </c>
      <c r="B16" s="9">
        <v>109.849773</v>
      </c>
      <c r="C16" s="9">
        <v>1961.3043359999999</v>
      </c>
      <c r="D16" s="9">
        <v>4191.7656179999994</v>
      </c>
      <c r="E16" s="9">
        <v>11731.284421</v>
      </c>
      <c r="F16" s="9">
        <v>3.5</v>
      </c>
      <c r="G16" s="9">
        <v>1262.5221590000001</v>
      </c>
      <c r="H16" s="9">
        <v>1494.7017510000001</v>
      </c>
      <c r="I16" s="9">
        <v>1957.4967409999999</v>
      </c>
      <c r="J16" s="8"/>
      <c r="L16" s="8"/>
      <c r="M16" s="8"/>
      <c r="N16" s="8"/>
    </row>
    <row r="17" spans="1:15" s="10" customFormat="1" ht="30" customHeight="1" x14ac:dyDescent="0.4">
      <c r="A17" s="8" t="s">
        <v>20</v>
      </c>
      <c r="B17" s="9">
        <v>1144224.5436570002</v>
      </c>
      <c r="C17" s="9">
        <v>1127439.71379684</v>
      </c>
      <c r="D17" s="9">
        <v>1206483.4304230502</v>
      </c>
      <c r="E17" s="9">
        <v>2475447.5113138719</v>
      </c>
      <c r="F17" s="9">
        <v>144675.5</v>
      </c>
      <c r="G17" s="9">
        <v>318053.75116550003</v>
      </c>
      <c r="H17" s="9">
        <v>304810.74320315005</v>
      </c>
      <c r="I17" s="9">
        <v>697228.14935866906</v>
      </c>
      <c r="J17" s="8"/>
      <c r="L17" s="8"/>
      <c r="M17" s="8"/>
      <c r="N17" s="8"/>
    </row>
    <row r="18" spans="1:15" ht="30" customHeight="1" x14ac:dyDescent="0.35">
      <c r="A18" s="1" t="s">
        <v>21</v>
      </c>
      <c r="B18" s="11">
        <v>1141604.458871</v>
      </c>
      <c r="C18" s="11">
        <v>1034959.72946284</v>
      </c>
      <c r="D18" s="11">
        <v>1138120.77335705</v>
      </c>
      <c r="E18" s="11">
        <v>1626585.33151779</v>
      </c>
      <c r="F18" s="11">
        <v>144185.5</v>
      </c>
      <c r="G18" s="11">
        <v>297006.60663649999</v>
      </c>
      <c r="H18" s="11">
        <v>288624.74840215</v>
      </c>
      <c r="I18" s="11">
        <v>469174.86563790002</v>
      </c>
      <c r="J18" s="1"/>
      <c r="L18" s="8"/>
      <c r="M18" s="1"/>
      <c r="N18" s="1"/>
    </row>
    <row r="19" spans="1:15" ht="30" customHeight="1" x14ac:dyDescent="0.35">
      <c r="A19" s="1" t="s">
        <v>22</v>
      </c>
      <c r="B19" s="11">
        <v>2620.0847859999999</v>
      </c>
      <c r="C19" s="11">
        <v>92479.984334000095</v>
      </c>
      <c r="D19" s="11">
        <v>68362.657065999985</v>
      </c>
      <c r="E19" s="11">
        <v>848862.17979608208</v>
      </c>
      <c r="F19" s="11">
        <v>490</v>
      </c>
      <c r="G19" s="11">
        <v>21047.144529000001</v>
      </c>
      <c r="H19" s="11">
        <v>16185.994801000001</v>
      </c>
      <c r="I19" s="11">
        <v>228053.28372076902</v>
      </c>
      <c r="J19" s="1"/>
      <c r="L19" s="8"/>
      <c r="M19" s="1"/>
      <c r="N19" s="1"/>
    </row>
    <row r="20" spans="1:15" ht="30" customHeight="1" x14ac:dyDescent="0.4">
      <c r="A20" s="8" t="s">
        <v>23</v>
      </c>
      <c r="B20" s="9">
        <v>1116834.745714</v>
      </c>
      <c r="C20" s="9">
        <v>1657358.929767</v>
      </c>
      <c r="D20" s="9">
        <v>1516656.0334380001</v>
      </c>
      <c r="E20" s="9">
        <v>1974023.0352432497</v>
      </c>
      <c r="F20" s="9">
        <v>426134</v>
      </c>
      <c r="G20" s="9">
        <v>535817.78352499998</v>
      </c>
      <c r="H20" s="9">
        <v>358676.45086699998</v>
      </c>
      <c r="I20" s="9">
        <v>452728.82803467003</v>
      </c>
      <c r="J20" s="8"/>
      <c r="L20" s="8"/>
      <c r="M20" s="8"/>
      <c r="N20" s="8"/>
    </row>
    <row r="21" spans="1:15" ht="30" customHeight="1" x14ac:dyDescent="0.35">
      <c r="A21" s="1" t="s">
        <v>24</v>
      </c>
      <c r="B21" s="11">
        <v>731164.44680000003</v>
      </c>
      <c r="C21" s="11">
        <v>1261402.14597</v>
      </c>
      <c r="D21" s="11">
        <v>1061103.2691270001</v>
      </c>
      <c r="E21" s="11">
        <v>1425187.7655733428</v>
      </c>
      <c r="F21" s="11">
        <v>317078.59999999998</v>
      </c>
      <c r="G21" s="11">
        <v>411896.03139999998</v>
      </c>
      <c r="H21" s="11">
        <v>254335.36688300001</v>
      </c>
      <c r="I21" s="11">
        <v>324163.02735896804</v>
      </c>
      <c r="J21" s="1"/>
      <c r="L21" s="8"/>
      <c r="M21" s="1"/>
      <c r="N21" s="1"/>
    </row>
    <row r="22" spans="1:15" ht="30" customHeight="1" x14ac:dyDescent="0.35">
      <c r="A22" s="1" t="s">
        <v>25</v>
      </c>
      <c r="B22" s="11">
        <v>385670.29891399998</v>
      </c>
      <c r="C22" s="11">
        <v>395956.78379699995</v>
      </c>
      <c r="D22" s="11">
        <v>455552.76431100001</v>
      </c>
      <c r="E22" s="11">
        <v>548835.26966990693</v>
      </c>
      <c r="F22" s="11">
        <v>109055.4</v>
      </c>
      <c r="G22" s="11">
        <v>123921.752125</v>
      </c>
      <c r="H22" s="11">
        <v>104341.083984</v>
      </c>
      <c r="I22" s="11">
        <v>128565.800675702</v>
      </c>
      <c r="J22" s="1"/>
      <c r="L22" s="8"/>
      <c r="M22" s="1"/>
      <c r="N22" s="1"/>
    </row>
    <row r="23" spans="1:15" ht="30" customHeight="1" x14ac:dyDescent="0.4">
      <c r="A23" s="8" t="s">
        <v>26</v>
      </c>
      <c r="B23" s="9">
        <v>478670.04399199999</v>
      </c>
      <c r="C23" s="9">
        <v>887959.66586200008</v>
      </c>
      <c r="D23" s="9">
        <v>634294.78743300005</v>
      </c>
      <c r="E23" s="9">
        <v>822584.80604929908</v>
      </c>
      <c r="F23" s="9">
        <v>220724.7</v>
      </c>
      <c r="G23" s="9">
        <v>200512.76133400001</v>
      </c>
      <c r="H23" s="9">
        <v>166138.56238600001</v>
      </c>
      <c r="I23" s="9">
        <v>150316.88219582001</v>
      </c>
      <c r="J23" s="8"/>
      <c r="L23" s="8"/>
      <c r="M23" s="8"/>
      <c r="N23" s="8"/>
      <c r="O23" s="8"/>
    </row>
    <row r="24" spans="1:15" ht="30" customHeight="1" x14ac:dyDescent="0.4">
      <c r="A24" s="8" t="s">
        <v>27</v>
      </c>
      <c r="B24" s="9">
        <v>97755.501311999993</v>
      </c>
      <c r="C24" s="9">
        <v>288289.30709100002</v>
      </c>
      <c r="D24" s="9">
        <v>154906.92313800001</v>
      </c>
      <c r="E24" s="9">
        <v>168801.52873782901</v>
      </c>
      <c r="F24" s="9">
        <v>74823.7</v>
      </c>
      <c r="G24" s="9">
        <v>60053.106420999997</v>
      </c>
      <c r="H24" s="9">
        <v>44913.151092</v>
      </c>
      <c r="I24" s="9">
        <v>53067.551020999999</v>
      </c>
      <c r="J24" s="8"/>
      <c r="L24" s="8"/>
      <c r="M24" s="8"/>
      <c r="N24" s="8"/>
      <c r="O24" s="8"/>
    </row>
    <row r="25" spans="1:15" s="10" customFormat="1" ht="30" customHeight="1" x14ac:dyDescent="0.4">
      <c r="A25" s="8" t="s">
        <v>28</v>
      </c>
      <c r="B25" s="9">
        <v>151578.646293</v>
      </c>
      <c r="C25" s="9">
        <v>375625.163466</v>
      </c>
      <c r="D25" s="9">
        <v>300460.58052299998</v>
      </c>
      <c r="E25" s="9">
        <v>305497.167573007</v>
      </c>
      <c r="F25" s="9">
        <v>98302.6</v>
      </c>
      <c r="G25" s="9">
        <v>81480.422298999998</v>
      </c>
      <c r="H25" s="9">
        <v>73783.657464000004</v>
      </c>
      <c r="I25" s="9">
        <v>36048.735703999999</v>
      </c>
      <c r="J25" s="8"/>
      <c r="L25" s="8"/>
      <c r="M25" s="8"/>
      <c r="N25" s="8"/>
      <c r="O25" s="8"/>
    </row>
    <row r="26" spans="1:15" ht="30" customHeight="1" x14ac:dyDescent="0.35">
      <c r="A26" s="1" t="s">
        <v>29</v>
      </c>
      <c r="B26" s="11">
        <v>113147.887999</v>
      </c>
      <c r="C26" s="11">
        <v>201353.03756099998</v>
      </c>
      <c r="D26" s="11">
        <v>165645.67504900001</v>
      </c>
      <c r="E26" s="11">
        <v>170613.11890100702</v>
      </c>
      <c r="F26" s="11">
        <v>63882</v>
      </c>
      <c r="G26" s="11">
        <v>39937.012870999999</v>
      </c>
      <c r="H26" s="11">
        <v>35471.261829000003</v>
      </c>
      <c r="I26" s="11">
        <v>15882.599045999999</v>
      </c>
      <c r="J26" s="1"/>
      <c r="L26" s="8"/>
      <c r="M26" s="1"/>
      <c r="N26" s="1"/>
      <c r="O26" s="1"/>
    </row>
    <row r="27" spans="1:15" ht="30" customHeight="1" x14ac:dyDescent="0.35">
      <c r="A27" s="1" t="s">
        <v>30</v>
      </c>
      <c r="B27" s="11">
        <v>38430.758293999999</v>
      </c>
      <c r="C27" s="11">
        <v>174272.12590500002</v>
      </c>
      <c r="D27" s="11">
        <v>134814.905474</v>
      </c>
      <c r="E27" s="11">
        <v>134884.048672</v>
      </c>
      <c r="F27" s="11">
        <v>34420.6</v>
      </c>
      <c r="G27" s="11">
        <v>41543.409427999999</v>
      </c>
      <c r="H27" s="11">
        <v>38312.395635000001</v>
      </c>
      <c r="I27" s="11">
        <v>20166.136657999999</v>
      </c>
      <c r="J27" s="1"/>
      <c r="L27" s="8"/>
      <c r="M27" s="1"/>
      <c r="N27" s="1"/>
      <c r="O27" s="1"/>
    </row>
    <row r="28" spans="1:15" ht="30" customHeight="1" x14ac:dyDescent="0.4">
      <c r="A28" s="8" t="s">
        <v>31</v>
      </c>
      <c r="B28" s="9">
        <v>229335.89638699999</v>
      </c>
      <c r="C28" s="9">
        <v>224045.19530500003</v>
      </c>
      <c r="D28" s="9">
        <v>178927.28377200002</v>
      </c>
      <c r="E28" s="9">
        <v>348286.10973846301</v>
      </c>
      <c r="F28" s="11">
        <v>47598.400000000001</v>
      </c>
      <c r="G28" s="11">
        <v>58979.232614</v>
      </c>
      <c r="H28" s="11">
        <v>47441.753830000001</v>
      </c>
      <c r="I28" s="9">
        <v>61200.595470820001</v>
      </c>
      <c r="J28" s="8"/>
      <c r="L28" s="8"/>
      <c r="M28" s="8"/>
      <c r="N28" s="8"/>
      <c r="O28" s="8"/>
    </row>
    <row r="29" spans="1:15" ht="30" customHeight="1" x14ac:dyDescent="0.4">
      <c r="A29" s="8" t="s">
        <v>32</v>
      </c>
      <c r="B29" s="9">
        <v>464241.57352200005</v>
      </c>
      <c r="C29" s="9">
        <v>499244.443401</v>
      </c>
      <c r="D29" s="9">
        <v>398786.66921599995</v>
      </c>
      <c r="E29" s="9">
        <v>393619.49721030798</v>
      </c>
      <c r="F29" s="9">
        <v>101223.6</v>
      </c>
      <c r="G29" s="9">
        <v>119619.559786</v>
      </c>
      <c r="H29" s="9">
        <v>88758.915857999993</v>
      </c>
      <c r="I29" s="9">
        <v>109361.08105854499</v>
      </c>
      <c r="J29" s="8"/>
      <c r="L29" s="8"/>
      <c r="M29" s="8"/>
      <c r="N29" s="8"/>
      <c r="O29" s="8"/>
    </row>
    <row r="30" spans="1:15" ht="30" customHeight="1" x14ac:dyDescent="0.35">
      <c r="A30" s="1" t="s">
        <v>33</v>
      </c>
      <c r="B30" s="11">
        <v>62533.814553999997</v>
      </c>
      <c r="C30" s="11">
        <v>186724.81055399997</v>
      </c>
      <c r="D30" s="11">
        <v>110731.939648</v>
      </c>
      <c r="E30" s="11">
        <v>69677.607494882002</v>
      </c>
      <c r="F30" s="11">
        <v>34140.400000000001</v>
      </c>
      <c r="G30" s="11">
        <v>45724.990174999999</v>
      </c>
      <c r="H30" s="11">
        <v>23036.785241000001</v>
      </c>
      <c r="I30" s="11">
        <v>19295.950300722998</v>
      </c>
      <c r="J30" s="1"/>
      <c r="L30" s="8"/>
      <c r="M30" s="1"/>
      <c r="N30" s="1"/>
      <c r="O30" s="1"/>
    </row>
    <row r="31" spans="1:15" ht="30" customHeight="1" x14ac:dyDescent="0.35">
      <c r="A31" s="1" t="s">
        <v>34</v>
      </c>
      <c r="B31" s="11">
        <v>78254.907376999996</v>
      </c>
      <c r="C31" s="11">
        <v>100015.21618999999</v>
      </c>
      <c r="D31" s="11">
        <v>87780.752462000004</v>
      </c>
      <c r="E31" s="11">
        <v>85036.347141994003</v>
      </c>
      <c r="F31" s="11">
        <v>26794.6</v>
      </c>
      <c r="G31" s="11">
        <v>28561.283604</v>
      </c>
      <c r="H31" s="11">
        <v>19226.059912000001</v>
      </c>
      <c r="I31" s="11">
        <v>23469.285539188</v>
      </c>
      <c r="J31" s="1"/>
      <c r="L31" s="8"/>
      <c r="M31" s="1"/>
      <c r="N31" s="1"/>
      <c r="O31" s="1"/>
    </row>
    <row r="32" spans="1:15" ht="30" customHeight="1" x14ac:dyDescent="0.35">
      <c r="A32" s="1" t="s">
        <v>35</v>
      </c>
      <c r="B32" s="11">
        <v>323452.85159099998</v>
      </c>
      <c r="C32" s="11">
        <v>212504.41665699997</v>
      </c>
      <c r="D32" s="11">
        <v>200273.97710600001</v>
      </c>
      <c r="E32" s="11">
        <v>238905.542573432</v>
      </c>
      <c r="F32" s="11">
        <v>40288.6</v>
      </c>
      <c r="G32" s="11">
        <v>45333.286007000002</v>
      </c>
      <c r="H32" s="11">
        <v>46496.070704999998</v>
      </c>
      <c r="I32" s="11">
        <v>66595.845218634</v>
      </c>
      <c r="J32" s="1"/>
      <c r="L32" s="8"/>
      <c r="M32" s="1"/>
      <c r="N32" s="1"/>
      <c r="O32" s="1"/>
    </row>
    <row r="33" spans="1:15" ht="30" customHeight="1" x14ac:dyDescent="0.4">
      <c r="A33" s="8" t="s">
        <v>36</v>
      </c>
      <c r="B33" s="9">
        <v>1435162.144199</v>
      </c>
      <c r="C33" s="9">
        <v>6767.126419320527</v>
      </c>
      <c r="D33" s="9">
        <v>22372.283274000001</v>
      </c>
      <c r="E33" s="9">
        <v>10474.629469</v>
      </c>
      <c r="F33" s="9">
        <v>59474.743878999769</v>
      </c>
      <c r="G33" s="9">
        <v>93.818923999999996</v>
      </c>
      <c r="H33" s="9">
        <v>113.703891</v>
      </c>
      <c r="I33" s="9">
        <v>98.240271000000007</v>
      </c>
      <c r="J33" s="8"/>
      <c r="L33" s="8"/>
      <c r="M33" s="8"/>
      <c r="N33" s="8"/>
      <c r="O33" s="8"/>
    </row>
    <row r="34" spans="1:15" ht="30" customHeight="1" x14ac:dyDescent="0.4">
      <c r="A34" s="8" t="s">
        <v>37</v>
      </c>
      <c r="B34" s="9">
        <v>7015814.7121949997</v>
      </c>
      <c r="C34" s="9">
        <f>C33+C29+C23+C20+C15+C12+C5</f>
        <v>7374370.5471421592</v>
      </c>
      <c r="D34" s="9">
        <v>6697965.9363650493</v>
      </c>
      <c r="E34" s="9">
        <v>8817557.724007735</v>
      </c>
      <c r="F34" s="9">
        <f>F33+F29+F23+F20+F15+F12+F5</f>
        <v>1686063.1438789999</v>
      </c>
      <c r="G34" s="9">
        <v>2031032.2325995001</v>
      </c>
      <c r="H34" s="9">
        <v>1576385.5009901498</v>
      </c>
      <c r="I34" s="9">
        <v>2307636.481146283</v>
      </c>
      <c r="J34" s="8"/>
      <c r="K34" s="8"/>
      <c r="L34" s="8"/>
      <c r="M34" s="8"/>
      <c r="N34" s="8"/>
      <c r="O34" s="8"/>
    </row>
    <row r="35" spans="1:15" ht="30" customHeight="1" x14ac:dyDescent="0.25">
      <c r="A35" s="1"/>
      <c r="B35" s="1"/>
      <c r="F35" s="12"/>
      <c r="G35" s="12"/>
      <c r="J35" s="8"/>
      <c r="K35" s="8"/>
      <c r="L35" s="8"/>
      <c r="M35" s="8"/>
      <c r="N35" s="8"/>
      <c r="O35" s="8"/>
    </row>
    <row r="36" spans="1:15" ht="30" customHeight="1" x14ac:dyDescent="0.25">
      <c r="A36" s="1" t="s">
        <v>38</v>
      </c>
      <c r="C36" s="2"/>
      <c r="D36" s="2"/>
      <c r="E36" s="2"/>
      <c r="J36" s="8"/>
      <c r="K36" s="8"/>
      <c r="L36" s="8"/>
      <c r="M36" s="8"/>
      <c r="N36" s="8"/>
      <c r="O36" s="8"/>
    </row>
    <row r="37" spans="1:15" s="10" customFormat="1" ht="30" customHeight="1" x14ac:dyDescent="0.25">
      <c r="A37" s="8" t="s">
        <v>8</v>
      </c>
      <c r="B37" s="8">
        <f t="shared" ref="B37:C52" si="0">B5/B$34*100</f>
        <v>9.7610296101982623</v>
      </c>
      <c r="C37" s="8">
        <f t="shared" si="0"/>
        <v>16.339637397390629</v>
      </c>
      <c r="D37" s="8">
        <f>D5/$D$34*100</f>
        <v>16.289516873597538</v>
      </c>
      <c r="E37" s="8">
        <f>E5/$E$34*100</f>
        <v>12.799497224790764</v>
      </c>
      <c r="F37" s="8">
        <f>F5/$F$34*100</f>
        <v>15.962468604871811</v>
      </c>
      <c r="G37" s="8">
        <f>G5/$G$34*100</f>
        <v>17.15996115792445</v>
      </c>
      <c r="H37" s="8">
        <f>H5/$H$34*100</f>
        <v>14.036468203876396</v>
      </c>
      <c r="I37" s="8">
        <f>I5/$I$34*100</f>
        <v>15.013796423230074</v>
      </c>
      <c r="J37" s="8"/>
      <c r="K37" s="8"/>
      <c r="L37" s="8"/>
      <c r="M37" s="8"/>
      <c r="N37" s="8"/>
      <c r="O37" s="8"/>
    </row>
    <row r="38" spans="1:15" s="10" customFormat="1" ht="30" customHeight="1" x14ac:dyDescent="0.25">
      <c r="A38" s="8" t="s">
        <v>9</v>
      </c>
      <c r="B38" s="8">
        <f t="shared" si="0"/>
        <v>4.030250363304364</v>
      </c>
      <c r="C38" s="8">
        <f t="shared" si="0"/>
        <v>4.9400761394229029</v>
      </c>
      <c r="D38" s="8">
        <f t="shared" ref="D38:D66" si="1">D6/$D$34*100</f>
        <v>6.7404543450994643</v>
      </c>
      <c r="E38" s="8">
        <f t="shared" ref="E38:E66" si="2">E6/$E$34*100</f>
        <v>5.9176317921491641</v>
      </c>
      <c r="F38" s="8">
        <f t="shared" ref="F38:F66" si="3">F6/$F$34*100</f>
        <v>4.8138469958646315</v>
      </c>
      <c r="G38" s="8">
        <f t="shared" ref="G38:G66" si="4">G6/$G$34*100</f>
        <v>4.7074628763340449</v>
      </c>
      <c r="H38" s="8">
        <f t="shared" ref="H38:H66" si="5">H6/$H$34*100</f>
        <v>6.5265222207624767</v>
      </c>
      <c r="I38" s="8">
        <f t="shared" ref="I38:I66" si="6">I6/$I$34*100</f>
        <v>6.8880982332246221</v>
      </c>
      <c r="J38" s="8"/>
      <c r="K38" s="8"/>
      <c r="L38" s="8"/>
      <c r="M38" s="8"/>
      <c r="N38" s="8"/>
      <c r="O38" s="8"/>
    </row>
    <row r="39" spans="1:15" ht="30" customHeight="1" x14ac:dyDescent="0.25">
      <c r="A39" s="8" t="s">
        <v>10</v>
      </c>
      <c r="B39" s="8">
        <f t="shared" si="0"/>
        <v>3.0413318663776794</v>
      </c>
      <c r="C39" s="8">
        <f t="shared" si="0"/>
        <v>3.8879036500560722</v>
      </c>
      <c r="D39" s="8">
        <f t="shared" si="1"/>
        <v>3.9267794077605664</v>
      </c>
      <c r="E39" s="8">
        <f t="shared" si="2"/>
        <v>3.3237701224324292</v>
      </c>
      <c r="F39" s="8">
        <f t="shared" si="3"/>
        <v>4.1080667857223956</v>
      </c>
      <c r="G39" s="8">
        <f t="shared" si="4"/>
        <v>3.506719254122463</v>
      </c>
      <c r="H39" s="8">
        <f t="shared" si="5"/>
        <v>4.1233322098035563</v>
      </c>
      <c r="I39" s="8">
        <f t="shared" si="6"/>
        <v>3.8048523520214776</v>
      </c>
      <c r="J39" s="8"/>
      <c r="K39" s="8"/>
      <c r="L39" s="8"/>
      <c r="M39" s="8"/>
      <c r="N39" s="8"/>
      <c r="O39" s="8"/>
    </row>
    <row r="40" spans="1:15" ht="30" customHeight="1" x14ac:dyDescent="0.25">
      <c r="A40" s="1" t="s">
        <v>11</v>
      </c>
      <c r="B40" s="1">
        <f t="shared" si="0"/>
        <v>0.98891849692668465</v>
      </c>
      <c r="C40" s="1">
        <f t="shared" si="0"/>
        <v>1.0521724893668305</v>
      </c>
      <c r="D40" s="1">
        <f t="shared" si="1"/>
        <v>2.8136749373388974</v>
      </c>
      <c r="E40" s="8">
        <f t="shared" si="2"/>
        <v>2.5938616697167349</v>
      </c>
      <c r="F40" s="8">
        <f t="shared" si="3"/>
        <v>0.70578614111821203</v>
      </c>
      <c r="G40" s="8">
        <f t="shared" si="4"/>
        <v>1.2007436222115819</v>
      </c>
      <c r="H40" s="8">
        <f t="shared" si="5"/>
        <v>2.4031900109589195</v>
      </c>
      <c r="I40" s="8">
        <f t="shared" si="6"/>
        <v>3.0832458812031471</v>
      </c>
      <c r="J40" s="8"/>
      <c r="K40" s="8"/>
      <c r="L40" s="8"/>
      <c r="M40" s="8"/>
      <c r="N40" s="8"/>
      <c r="O40" s="8"/>
    </row>
    <row r="41" spans="1:15" s="10" customFormat="1" ht="30" customHeight="1" x14ac:dyDescent="0.25">
      <c r="A41" s="8" t="s">
        <v>12</v>
      </c>
      <c r="B41" s="8">
        <f t="shared" si="0"/>
        <v>5.7307792468938992</v>
      </c>
      <c r="C41" s="8">
        <f t="shared" si="0"/>
        <v>11.399561257967724</v>
      </c>
      <c r="D41" s="8">
        <f t="shared" si="1"/>
        <v>9.5490625284980748</v>
      </c>
      <c r="E41" s="8">
        <f t="shared" si="2"/>
        <v>6.8818654326416038</v>
      </c>
      <c r="F41" s="8">
        <f t="shared" si="3"/>
        <v>11.148621609007179</v>
      </c>
      <c r="G41" s="8">
        <f t="shared" si="4"/>
        <v>12.452498281590405</v>
      </c>
      <c r="H41" s="8">
        <f t="shared" si="5"/>
        <v>7.5099459831139193</v>
      </c>
      <c r="I41" s="8">
        <f t="shared" si="6"/>
        <v>8.1256981900054512</v>
      </c>
      <c r="J41" s="8"/>
      <c r="K41" s="8"/>
      <c r="L41" s="8"/>
      <c r="M41" s="8"/>
      <c r="N41" s="8"/>
    </row>
    <row r="42" spans="1:15" ht="30" customHeight="1" x14ac:dyDescent="0.25">
      <c r="A42" s="1" t="s">
        <v>13</v>
      </c>
      <c r="B42" s="1">
        <f t="shared" si="0"/>
        <v>2.9638747944348567</v>
      </c>
      <c r="C42" s="1">
        <f t="shared" si="0"/>
        <v>4.8286842382092683</v>
      </c>
      <c r="D42" s="1">
        <f t="shared" si="1"/>
        <v>4.3180591001028485</v>
      </c>
      <c r="E42" s="8">
        <f t="shared" si="2"/>
        <v>3.8984650414429591</v>
      </c>
      <c r="F42" s="8">
        <f t="shared" si="3"/>
        <v>5.4594752476604738</v>
      </c>
      <c r="G42" s="8">
        <f t="shared" si="4"/>
        <v>4.6216054613205904</v>
      </c>
      <c r="H42" s="8">
        <f t="shared" si="5"/>
        <v>3.9862747731776214</v>
      </c>
      <c r="I42" s="8">
        <f t="shared" si="6"/>
        <v>4.9883584137443657</v>
      </c>
      <c r="J42" s="8"/>
      <c r="K42" s="8"/>
      <c r="L42" s="8"/>
      <c r="M42" s="8"/>
      <c r="N42" s="8"/>
    </row>
    <row r="43" spans="1:15" ht="30" customHeight="1" x14ac:dyDescent="0.25">
      <c r="A43" s="1" t="s">
        <v>14</v>
      </c>
      <c r="B43" s="1">
        <f t="shared" si="0"/>
        <v>2.7669044524590425</v>
      </c>
      <c r="C43" s="1">
        <f t="shared" si="0"/>
        <v>6.5708770197584547</v>
      </c>
      <c r="D43" s="1">
        <f t="shared" si="1"/>
        <v>5.2310034283952236</v>
      </c>
      <c r="E43" s="8">
        <f t="shared" si="2"/>
        <v>2.9834003911986438</v>
      </c>
      <c r="F43" s="8">
        <f t="shared" si="3"/>
        <v>5.6891522923226816</v>
      </c>
      <c r="G43" s="8">
        <f t="shared" si="4"/>
        <v>7.830892820269816</v>
      </c>
      <c r="H43" s="8">
        <f t="shared" si="5"/>
        <v>3.5236712099362988</v>
      </c>
      <c r="I43" s="8">
        <f t="shared" si="6"/>
        <v>3.1373397762610868</v>
      </c>
      <c r="J43" s="1"/>
      <c r="K43" s="1"/>
      <c r="L43" s="1"/>
      <c r="M43" s="1"/>
      <c r="N43" s="1"/>
    </row>
    <row r="44" spans="1:15" s="10" customFormat="1" ht="30" customHeight="1" x14ac:dyDescent="0.25">
      <c r="A44" s="8" t="s">
        <v>15</v>
      </c>
      <c r="B44" s="8">
        <f t="shared" si="0"/>
        <v>24.113465495936818</v>
      </c>
      <c r="C44" s="8">
        <f t="shared" si="0"/>
        <v>26.967643449754398</v>
      </c>
      <c r="D44" s="8">
        <f t="shared" si="1"/>
        <v>27.233860143530936</v>
      </c>
      <c r="E44" s="8">
        <f t="shared" si="2"/>
        <v>22.694196814543648</v>
      </c>
      <c r="F44" s="8">
        <f t="shared" si="3"/>
        <v>27.560640399915435</v>
      </c>
      <c r="G44" s="8">
        <f t="shared" si="4"/>
        <v>24.969948056309583</v>
      </c>
      <c r="H44" s="8">
        <f t="shared" si="5"/>
        <v>27.602611997109388</v>
      </c>
      <c r="I44" s="8">
        <f t="shared" si="6"/>
        <v>23.811460969196467</v>
      </c>
      <c r="J44" s="8"/>
      <c r="K44" s="8"/>
      <c r="L44" s="8"/>
      <c r="M44" s="8"/>
      <c r="N44" s="8"/>
    </row>
    <row r="45" spans="1:15" ht="30" customHeight="1" x14ac:dyDescent="0.25">
      <c r="A45" s="1" t="s">
        <v>16</v>
      </c>
      <c r="B45" s="1">
        <f t="shared" si="0"/>
        <v>3.7127321276634109</v>
      </c>
      <c r="C45" s="1">
        <f t="shared" si="0"/>
        <v>1.2052236944269552</v>
      </c>
      <c r="D45" s="1">
        <f t="shared" si="1"/>
        <v>1.1491848272040079</v>
      </c>
      <c r="E45" s="8">
        <f t="shared" si="2"/>
        <v>1.2329281718667162</v>
      </c>
      <c r="F45" s="8">
        <f t="shared" si="3"/>
        <v>1.4482612996226194</v>
      </c>
      <c r="G45" s="8">
        <f t="shared" si="4"/>
        <v>1.0772181425204519</v>
      </c>
      <c r="H45" s="8">
        <f t="shared" si="5"/>
        <v>0.78833514652312531</v>
      </c>
      <c r="I45" s="8">
        <f t="shared" si="6"/>
        <v>1.1307796647876733</v>
      </c>
      <c r="J45" s="8"/>
      <c r="K45" s="8"/>
      <c r="L45" s="8"/>
      <c r="M45" s="8"/>
      <c r="N45" s="8"/>
    </row>
    <row r="46" spans="1:15" ht="30" customHeight="1" x14ac:dyDescent="0.25">
      <c r="A46" s="8" t="s">
        <v>17</v>
      </c>
      <c r="B46" s="8">
        <f t="shared" si="0"/>
        <v>20.400733368273404</v>
      </c>
      <c r="C46" s="8">
        <f t="shared" si="0"/>
        <v>25.762421111375382</v>
      </c>
      <c r="D46" s="8">
        <f t="shared" si="1"/>
        <v>26.084675316326933</v>
      </c>
      <c r="E46" s="8">
        <f t="shared" si="2"/>
        <v>21.461268642676938</v>
      </c>
      <c r="F46" s="8">
        <f t="shared" si="3"/>
        <v>26.112373169316843</v>
      </c>
      <c r="G46" s="8">
        <f t="shared" si="4"/>
        <v>23.892729913789132</v>
      </c>
      <c r="H46" s="8">
        <f t="shared" si="5"/>
        <v>26.814276850586261</v>
      </c>
      <c r="I46" s="8">
        <f t="shared" si="6"/>
        <v>22.680681304408797</v>
      </c>
      <c r="J46" s="8"/>
      <c r="K46" s="8"/>
      <c r="L46" s="8"/>
      <c r="M46" s="8"/>
      <c r="N46" s="8"/>
    </row>
    <row r="47" spans="1:15" s="10" customFormat="1" ht="30" customHeight="1" x14ac:dyDescent="0.25">
      <c r="A47" s="8" t="s">
        <v>18</v>
      </c>
      <c r="B47" s="8">
        <f t="shared" si="0"/>
        <v>16.310784140876756</v>
      </c>
      <c r="C47" s="8">
        <f t="shared" si="0"/>
        <v>15.315219257195103</v>
      </c>
      <c r="D47" s="8">
        <f t="shared" si="1"/>
        <v>18.075266544249953</v>
      </c>
      <c r="E47" s="8">
        <f t="shared" si="2"/>
        <v>28.20711668224164</v>
      </c>
      <c r="F47" s="8">
        <f t="shared" si="3"/>
        <v>8.580876732003512</v>
      </c>
      <c r="G47" s="8">
        <f t="shared" si="4"/>
        <v>15.721871282949063</v>
      </c>
      <c r="H47" s="8">
        <f t="shared" si="5"/>
        <v>19.430871748170436</v>
      </c>
      <c r="I47" s="8">
        <f t="shared" si="6"/>
        <v>30.298777637297501</v>
      </c>
      <c r="J47" s="8"/>
      <c r="K47" s="8"/>
      <c r="L47" s="8"/>
      <c r="M47" s="8"/>
      <c r="N47" s="8"/>
    </row>
    <row r="48" spans="1:15" s="10" customFormat="1" ht="30" customHeight="1" x14ac:dyDescent="0.25">
      <c r="A48" s="8" t="s">
        <v>19</v>
      </c>
      <c r="B48" s="8">
        <f t="shared" si="0"/>
        <v>1.5657450703345599E-3</v>
      </c>
      <c r="C48" s="8">
        <f t="shared" si="0"/>
        <v>2.6596227074052819E-2</v>
      </c>
      <c r="D48" s="8">
        <f t="shared" si="1"/>
        <v>6.2582665511058844E-2</v>
      </c>
      <c r="E48" s="8">
        <f t="shared" si="2"/>
        <v>0.13304460019648079</v>
      </c>
      <c r="F48" s="8">
        <f t="shared" si="3"/>
        <v>2.0758415915241528E-4</v>
      </c>
      <c r="G48" s="8">
        <f t="shared" si="4"/>
        <v>6.2161601314623616E-2</v>
      </c>
      <c r="H48" s="8">
        <f t="shared" si="5"/>
        <v>9.4818288423812375E-2</v>
      </c>
      <c r="I48" s="8">
        <f t="shared" si="6"/>
        <v>8.4826910867158906E-2</v>
      </c>
      <c r="J48" s="8"/>
      <c r="K48" s="8"/>
      <c r="L48" s="8"/>
      <c r="M48" s="8"/>
      <c r="N48" s="8"/>
    </row>
    <row r="49" spans="1:14" s="10" customFormat="1" x14ac:dyDescent="0.25">
      <c r="A49" s="8" t="s">
        <v>20</v>
      </c>
      <c r="B49" s="8">
        <f t="shared" si="0"/>
        <v>16.309218395806422</v>
      </c>
      <c r="C49" s="8">
        <f t="shared" si="0"/>
        <v>15.288623030121054</v>
      </c>
      <c r="D49" s="8">
        <f t="shared" si="1"/>
        <v>18.012683878738901</v>
      </c>
      <c r="E49" s="8">
        <f t="shared" si="2"/>
        <v>28.074072082045159</v>
      </c>
      <c r="F49" s="8">
        <f t="shared" si="3"/>
        <v>8.5806691478443593</v>
      </c>
      <c r="G49" s="8">
        <f t="shared" si="4"/>
        <v>15.659709681634441</v>
      </c>
      <c r="H49" s="8">
        <f t="shared" si="5"/>
        <v>19.336053459746626</v>
      </c>
      <c r="I49" s="8">
        <f t="shared" si="6"/>
        <v>30.213950726430344</v>
      </c>
      <c r="J49" s="8"/>
      <c r="K49" s="8"/>
      <c r="L49" s="8"/>
      <c r="M49" s="8"/>
      <c r="N49" s="8"/>
    </row>
    <row r="50" spans="1:14" x14ac:dyDescent="0.25">
      <c r="A50" s="1" t="s">
        <v>21</v>
      </c>
      <c r="B50" s="1">
        <f t="shared" si="0"/>
        <v>16.271872985565668</v>
      </c>
      <c r="C50" s="1">
        <f t="shared" si="0"/>
        <v>14.034550106299243</v>
      </c>
      <c r="D50" s="1">
        <f t="shared" si="1"/>
        <v>16.992035853420631</v>
      </c>
      <c r="E50" s="8">
        <f t="shared" si="2"/>
        <v>18.44711860619925</v>
      </c>
      <c r="F50" s="8">
        <f t="shared" si="3"/>
        <v>8.5516073655630223</v>
      </c>
      <c r="G50" s="8">
        <f t="shared" si="4"/>
        <v>14.623431468458966</v>
      </c>
      <c r="H50" s="8">
        <f t="shared" si="5"/>
        <v>18.309274490336328</v>
      </c>
      <c r="I50" s="8">
        <f t="shared" si="6"/>
        <v>20.331402691503847</v>
      </c>
      <c r="J50" s="8"/>
      <c r="K50" s="8"/>
      <c r="L50" s="8"/>
      <c r="M50" s="8"/>
      <c r="N50" s="8"/>
    </row>
    <row r="51" spans="1:14" x14ac:dyDescent="0.25">
      <c r="A51" s="1" t="s">
        <v>22</v>
      </c>
      <c r="B51" s="1">
        <f t="shared" si="0"/>
        <v>3.734541024074834E-2</v>
      </c>
      <c r="C51" s="1">
        <f t="shared" si="0"/>
        <v>1.2540729238218102</v>
      </c>
      <c r="D51" s="1">
        <f t="shared" si="1"/>
        <v>1.0206480253182661</v>
      </c>
      <c r="E51" s="8">
        <f t="shared" si="2"/>
        <v>9.6269534758459088</v>
      </c>
      <c r="F51" s="8">
        <f t="shared" si="3"/>
        <v>2.9061782281338142E-2</v>
      </c>
      <c r="G51" s="8">
        <f t="shared" si="4"/>
        <v>1.0362782131754722</v>
      </c>
      <c r="H51" s="8">
        <f t="shared" si="5"/>
        <v>1.0267789694102964</v>
      </c>
      <c r="I51" s="8">
        <f t="shared" si="6"/>
        <v>9.8825480349265007</v>
      </c>
      <c r="J51" s="8"/>
      <c r="K51" s="8"/>
      <c r="L51" s="8"/>
      <c r="M51" s="8"/>
      <c r="N51" s="8"/>
    </row>
    <row r="52" spans="1:14" s="10" customFormat="1" x14ac:dyDescent="0.25">
      <c r="A52" s="8" t="s">
        <v>23</v>
      </c>
      <c r="B52" s="8">
        <f t="shared" si="0"/>
        <v>15.918817578986232</v>
      </c>
      <c r="C52" s="8">
        <f t="shared" si="0"/>
        <v>22.474581649674327</v>
      </c>
      <c r="D52" s="8">
        <f t="shared" si="1"/>
        <v>22.643531601193562</v>
      </c>
      <c r="E52" s="8">
        <f t="shared" si="2"/>
        <v>22.387412671748539</v>
      </c>
      <c r="F52" s="8">
        <f t="shared" si="3"/>
        <v>25.273905164644383</v>
      </c>
      <c r="G52" s="8">
        <f t="shared" si="4"/>
        <v>26.381549978614157</v>
      </c>
      <c r="H52" s="8">
        <f t="shared" si="5"/>
        <v>22.753092479073821</v>
      </c>
      <c r="I52" s="8">
        <f t="shared" si="6"/>
        <v>19.618723821257323</v>
      </c>
      <c r="J52" s="8"/>
      <c r="K52" s="8"/>
      <c r="L52" s="8"/>
      <c r="M52" s="8"/>
      <c r="N52" s="8"/>
    </row>
    <row r="53" spans="1:14" x14ac:dyDescent="0.25">
      <c r="A53" s="1" t="s">
        <v>24</v>
      </c>
      <c r="B53" s="1">
        <f t="shared" ref="B53:C66" si="7">B21/B$34*100</f>
        <v>10.421661300847619</v>
      </c>
      <c r="C53" s="1">
        <f t="shared" si="7"/>
        <v>17.105217833932144</v>
      </c>
      <c r="D53" s="1">
        <f t="shared" si="1"/>
        <v>15.842171775851927</v>
      </c>
      <c r="E53" s="8">
        <f t="shared" si="2"/>
        <v>16.163067032642797</v>
      </c>
      <c r="F53" s="8">
        <f t="shared" si="3"/>
        <v>18.805855590350006</v>
      </c>
      <c r="G53" s="8">
        <f t="shared" si="4"/>
        <v>20.280132672873336</v>
      </c>
      <c r="H53" s="8">
        <f t="shared" si="5"/>
        <v>16.134084379946938</v>
      </c>
      <c r="I53" s="8">
        <f t="shared" si="6"/>
        <v>14.047404346716908</v>
      </c>
      <c r="J53" s="1"/>
      <c r="K53" s="1"/>
      <c r="L53" s="1"/>
      <c r="M53" s="1"/>
      <c r="N53" s="1"/>
    </row>
    <row r="54" spans="1:14" x14ac:dyDescent="0.25">
      <c r="A54" s="8" t="s">
        <v>25</v>
      </c>
      <c r="B54" s="8">
        <f t="shared" si="7"/>
        <v>5.4971562781386147</v>
      </c>
      <c r="C54" s="8">
        <f t="shared" si="7"/>
        <v>5.369363815742183</v>
      </c>
      <c r="D54" s="8">
        <f t="shared" si="1"/>
        <v>6.8013598253416339</v>
      </c>
      <c r="E54" s="8">
        <f t="shared" si="2"/>
        <v>6.2243456391057421</v>
      </c>
      <c r="F54" s="8">
        <f t="shared" si="3"/>
        <v>6.4680495742943735</v>
      </c>
      <c r="G54" s="8">
        <f t="shared" si="4"/>
        <v>6.1014173057408181</v>
      </c>
      <c r="H54" s="8">
        <f t="shared" si="5"/>
        <v>6.6190080991268889</v>
      </c>
      <c r="I54" s="8">
        <f t="shared" si="6"/>
        <v>5.571319474540414</v>
      </c>
      <c r="J54" s="1"/>
      <c r="K54" s="1"/>
      <c r="L54" s="1"/>
      <c r="M54" s="1"/>
      <c r="N54" s="1"/>
    </row>
    <row r="55" spans="1:14" s="10" customFormat="1" x14ac:dyDescent="0.25">
      <c r="A55" s="8" t="s">
        <v>26</v>
      </c>
      <c r="B55" s="8">
        <f t="shared" si="7"/>
        <v>6.8227292713413341</v>
      </c>
      <c r="C55" s="8">
        <f t="shared" si="7"/>
        <v>12.041158769898228</v>
      </c>
      <c r="D55" s="8">
        <f t="shared" si="1"/>
        <v>9.4699613802041593</v>
      </c>
      <c r="E55" s="8">
        <f t="shared" si="2"/>
        <v>9.3289415481753117</v>
      </c>
      <c r="F55" s="8">
        <f t="shared" si="3"/>
        <v>13.091128929619749</v>
      </c>
      <c r="G55" s="8">
        <f t="shared" si="4"/>
        <v>9.872455892901586</v>
      </c>
      <c r="H55" s="8">
        <f t="shared" si="5"/>
        <v>10.539208986738718</v>
      </c>
      <c r="I55" s="8">
        <f t="shared" si="6"/>
        <v>6.5138891425894085</v>
      </c>
      <c r="J55" s="8"/>
      <c r="K55" s="8"/>
      <c r="L55" s="8"/>
      <c r="M55" s="8"/>
      <c r="N55" s="8"/>
    </row>
    <row r="56" spans="1:14" s="10" customFormat="1" x14ac:dyDescent="0.25">
      <c r="A56" s="8" t="s">
        <v>27</v>
      </c>
      <c r="B56" s="8">
        <f t="shared" si="7"/>
        <v>1.3933592223021489</v>
      </c>
      <c r="C56" s="8">
        <f t="shared" si="7"/>
        <v>3.9093412142507917</v>
      </c>
      <c r="D56" s="8">
        <f t="shared" si="1"/>
        <v>2.312745759081408</v>
      </c>
      <c r="E56" s="8">
        <f t="shared" si="2"/>
        <v>1.9143796277990879</v>
      </c>
      <c r="F56" s="8">
        <f t="shared" si="3"/>
        <v>4.4377756711921643</v>
      </c>
      <c r="G56" s="8">
        <f t="shared" si="4"/>
        <v>2.9567776156924186</v>
      </c>
      <c r="H56" s="8">
        <f t="shared" si="5"/>
        <v>2.8491223158161136</v>
      </c>
      <c r="I56" s="8">
        <f t="shared" si="6"/>
        <v>2.2996495095553136</v>
      </c>
      <c r="J56" s="8"/>
      <c r="K56" s="8"/>
      <c r="L56" s="8"/>
      <c r="M56" s="8"/>
      <c r="N56" s="8"/>
    </row>
    <row r="57" spans="1:14" s="10" customFormat="1" x14ac:dyDescent="0.25">
      <c r="A57" s="8" t="s">
        <v>28</v>
      </c>
      <c r="B57" s="8">
        <f t="shared" si="7"/>
        <v>2.1605280713802721</v>
      </c>
      <c r="C57" s="8">
        <f t="shared" si="7"/>
        <v>5.0936572967786198</v>
      </c>
      <c r="D57" s="8">
        <f t="shared" si="1"/>
        <v>4.4858481422205969</v>
      </c>
      <c r="E57" s="8">
        <f t="shared" si="2"/>
        <v>3.4646460747427144</v>
      </c>
      <c r="F57" s="8">
        <f t="shared" si="3"/>
        <v>5.8303035895703488</v>
      </c>
      <c r="G57" s="8">
        <f t="shared" si="4"/>
        <v>4.0117739635630461</v>
      </c>
      <c r="H57" s="8">
        <f t="shared" si="5"/>
        <v>4.6805592551857051</v>
      </c>
      <c r="I57" s="8">
        <f t="shared" si="6"/>
        <v>1.5621496712555587</v>
      </c>
      <c r="J57" s="8"/>
      <c r="K57" s="8"/>
      <c r="L57" s="8"/>
      <c r="M57" s="8"/>
      <c r="N57" s="8"/>
    </row>
    <row r="58" spans="1:14" x14ac:dyDescent="0.25">
      <c r="A58" s="1" t="s">
        <v>29</v>
      </c>
      <c r="B58" s="1">
        <f t="shared" si="7"/>
        <v>1.6127547924309427</v>
      </c>
      <c r="C58" s="1">
        <f t="shared" si="7"/>
        <v>2.7304437209089216</v>
      </c>
      <c r="D58" s="1">
        <f t="shared" si="1"/>
        <v>2.4730743127501635</v>
      </c>
      <c r="E58" s="8">
        <f t="shared" si="2"/>
        <v>1.9349248878345917</v>
      </c>
      <c r="F58" s="8">
        <f t="shared" si="3"/>
        <v>3.7888260728498837</v>
      </c>
      <c r="G58" s="8">
        <f t="shared" si="4"/>
        <v>1.9663406729830659</v>
      </c>
      <c r="H58" s="8">
        <f t="shared" si="5"/>
        <v>2.2501641766382656</v>
      </c>
      <c r="I58" s="8">
        <f t="shared" si="6"/>
        <v>0.68826260876715573</v>
      </c>
      <c r="J58" s="1"/>
      <c r="K58" s="1"/>
      <c r="L58" s="8"/>
      <c r="M58" s="8"/>
      <c r="N58" s="1"/>
    </row>
    <row r="59" spans="1:14" x14ac:dyDescent="0.25">
      <c r="A59" s="1" t="s">
        <v>30</v>
      </c>
      <c r="B59" s="1">
        <f t="shared" si="7"/>
        <v>0.54777327894932926</v>
      </c>
      <c r="C59" s="1">
        <f t="shared" si="7"/>
        <v>2.3632135758696977</v>
      </c>
      <c r="D59" s="1">
        <f t="shared" si="1"/>
        <v>2.0127738294704338</v>
      </c>
      <c r="E59" s="8">
        <f t="shared" si="2"/>
        <v>1.5297211869081231</v>
      </c>
      <c r="F59" s="8">
        <f t="shared" si="3"/>
        <v>2.0414775167204646</v>
      </c>
      <c r="G59" s="8">
        <f t="shared" si="4"/>
        <v>2.0454332905799806</v>
      </c>
      <c r="H59" s="8">
        <f t="shared" si="5"/>
        <v>2.4303950785474395</v>
      </c>
      <c r="I59" s="8">
        <f t="shared" si="6"/>
        <v>0.87388706248840298</v>
      </c>
      <c r="J59" s="1"/>
      <c r="K59" s="1"/>
      <c r="L59" s="8"/>
      <c r="M59" s="8"/>
      <c r="N59" s="1"/>
    </row>
    <row r="60" spans="1:14" s="10" customFormat="1" x14ac:dyDescent="0.25">
      <c r="A60" s="8" t="s">
        <v>31</v>
      </c>
      <c r="B60" s="8">
        <f t="shared" si="7"/>
        <v>3.268841977658913</v>
      </c>
      <c r="C60" s="8">
        <f t="shared" si="7"/>
        <v>3.038160258868817</v>
      </c>
      <c r="D60" s="8">
        <f t="shared" si="1"/>
        <v>2.6713674789021531</v>
      </c>
      <c r="E60" s="8">
        <f t="shared" si="2"/>
        <v>3.9499158456335102</v>
      </c>
      <c r="F60" s="8">
        <f t="shared" si="3"/>
        <v>2.8230496688572355</v>
      </c>
      <c r="G60" s="8">
        <f t="shared" si="4"/>
        <v>2.9039043136461209</v>
      </c>
      <c r="H60" s="8">
        <f t="shared" si="5"/>
        <v>3.0095274157368976</v>
      </c>
      <c r="I60" s="8">
        <f t="shared" si="6"/>
        <v>2.6520899617785356</v>
      </c>
      <c r="J60" s="8"/>
      <c r="K60" s="8"/>
      <c r="L60" s="8"/>
      <c r="M60" s="8"/>
      <c r="N60" s="8"/>
    </row>
    <row r="61" spans="1:14" s="10" customFormat="1" x14ac:dyDescent="0.25">
      <c r="A61" s="8" t="s">
        <v>32</v>
      </c>
      <c r="B61" s="8">
        <f t="shared" si="7"/>
        <v>6.6170728926898263</v>
      </c>
      <c r="C61" s="8">
        <f t="shared" si="7"/>
        <v>6.7699939975822838</v>
      </c>
      <c r="D61" s="8">
        <f t="shared" si="1"/>
        <v>5.9538473770205425</v>
      </c>
      <c r="E61" s="8">
        <f t="shared" si="2"/>
        <v>4.4640421932094938</v>
      </c>
      <c r="F61" s="8">
        <f t="shared" si="3"/>
        <v>6.0035473978229792</v>
      </c>
      <c r="G61" s="8">
        <f t="shared" si="4"/>
        <v>5.8895943582785968</v>
      </c>
      <c r="H61" s="8">
        <f t="shared" si="5"/>
        <v>5.6305336354749063</v>
      </c>
      <c r="I61" s="8">
        <f t="shared" si="6"/>
        <v>4.7390948250316081</v>
      </c>
      <c r="J61" s="8"/>
      <c r="K61" s="8"/>
      <c r="L61" s="8"/>
      <c r="M61" s="8"/>
      <c r="N61" s="8"/>
    </row>
    <row r="62" spans="1:14" x14ac:dyDescent="0.25">
      <c r="A62" s="1" t="s">
        <v>33</v>
      </c>
      <c r="B62" s="1">
        <f t="shared" si="7"/>
        <v>0.89132648337053055</v>
      </c>
      <c r="C62" s="1">
        <f t="shared" si="7"/>
        <v>2.5320779497087074</v>
      </c>
      <c r="D62" s="1">
        <f t="shared" si="1"/>
        <v>1.6532174200350389</v>
      </c>
      <c r="E62" s="8">
        <f t="shared" si="2"/>
        <v>0.79021436179736515</v>
      </c>
      <c r="F62" s="8">
        <f t="shared" si="3"/>
        <v>2.0248589220363198</v>
      </c>
      <c r="G62" s="8">
        <f t="shared" si="4"/>
        <v>2.2513177999384575</v>
      </c>
      <c r="H62" s="8">
        <f t="shared" si="5"/>
        <v>1.4613674907901826</v>
      </c>
      <c r="I62" s="8">
        <f t="shared" si="6"/>
        <v>0.83617807476929951</v>
      </c>
      <c r="J62" s="1"/>
      <c r="K62" s="1"/>
      <c r="L62" s="8"/>
      <c r="M62" s="8"/>
      <c r="N62" s="1"/>
    </row>
    <row r="63" spans="1:14" x14ac:dyDescent="0.25">
      <c r="A63" s="1" t="s">
        <v>34</v>
      </c>
      <c r="B63" s="1">
        <f t="shared" si="7"/>
        <v>1.1154072703912217</v>
      </c>
      <c r="C63" s="1">
        <f t="shared" si="7"/>
        <v>1.3562542802891777</v>
      </c>
      <c r="D63" s="1">
        <f t="shared" si="1"/>
        <v>1.3105583589999288</v>
      </c>
      <c r="E63" s="8">
        <f t="shared" si="2"/>
        <v>0.96439796374072939</v>
      </c>
      <c r="F63" s="8">
        <f t="shared" si="3"/>
        <v>1.5891812888072305</v>
      </c>
      <c r="G63" s="8">
        <f t="shared" si="4"/>
        <v>1.4062447235238935</v>
      </c>
      <c r="H63" s="8">
        <f t="shared" si="5"/>
        <v>1.2196293292423614</v>
      </c>
      <c r="I63" s="8">
        <f t="shared" si="6"/>
        <v>1.0170269767762552</v>
      </c>
      <c r="J63" s="1"/>
      <c r="K63" s="1"/>
      <c r="L63" s="1"/>
      <c r="M63" s="1"/>
      <c r="N63" s="1"/>
    </row>
    <row r="64" spans="1:14" x14ac:dyDescent="0.25">
      <c r="A64" s="1" t="s">
        <v>35</v>
      </c>
      <c r="B64" s="1">
        <f t="shared" si="7"/>
        <v>4.6103391389280723</v>
      </c>
      <c r="C64" s="1">
        <f t="shared" si="7"/>
        <v>2.8816617675843976</v>
      </c>
      <c r="D64" s="1">
        <f t="shared" si="1"/>
        <v>2.9900715979855765</v>
      </c>
      <c r="E64" s="8">
        <f t="shared" si="2"/>
        <v>2.7094298676713988</v>
      </c>
      <c r="F64" s="8">
        <f t="shared" si="3"/>
        <v>2.3895071869794284</v>
      </c>
      <c r="G64" s="8">
        <f t="shared" si="4"/>
        <v>2.2320318348162465</v>
      </c>
      <c r="H64" s="8">
        <f t="shared" si="5"/>
        <v>2.9495368154423627</v>
      </c>
      <c r="I64" s="8">
        <f t="shared" si="6"/>
        <v>2.8858897734860536</v>
      </c>
      <c r="J64" s="1"/>
      <c r="K64" s="1"/>
      <c r="L64" s="8"/>
      <c r="M64" s="8"/>
      <c r="N64" s="1"/>
    </row>
    <row r="65" spans="1:14" s="10" customFormat="1" x14ac:dyDescent="0.25">
      <c r="A65" s="8" t="s">
        <v>36</v>
      </c>
      <c r="B65" s="8">
        <f t="shared" si="7"/>
        <v>20.45610100997078</v>
      </c>
      <c r="C65" s="8">
        <f t="shared" si="7"/>
        <v>9.1765478505050693E-2</v>
      </c>
      <c r="D65" s="8">
        <f t="shared" si="1"/>
        <v>0.33401608020331797</v>
      </c>
      <c r="E65" s="8">
        <f t="shared" si="2"/>
        <v>0.11879286529058407</v>
      </c>
      <c r="F65" s="8">
        <f t="shared" si="3"/>
        <v>3.5274327711221214</v>
      </c>
      <c r="G65" s="8">
        <f t="shared" si="4"/>
        <v>4.6192730225616358E-3</v>
      </c>
      <c r="H65" s="8">
        <f t="shared" si="5"/>
        <v>7.2129495563477966E-3</v>
      </c>
      <c r="I65" s="8">
        <f t="shared" si="6"/>
        <v>4.2571813976177326E-3</v>
      </c>
      <c r="J65" s="8"/>
      <c r="K65" s="8"/>
      <c r="L65" s="8"/>
      <c r="M65" s="8"/>
      <c r="N65" s="8"/>
    </row>
    <row r="66" spans="1:14" s="10" customFormat="1" x14ac:dyDescent="0.25">
      <c r="A66" s="8" t="s">
        <v>39</v>
      </c>
      <c r="B66" s="8">
        <f t="shared" si="7"/>
        <v>100</v>
      </c>
      <c r="C66" s="8">
        <f t="shared" si="7"/>
        <v>100</v>
      </c>
      <c r="D66" s="8">
        <f t="shared" si="1"/>
        <v>100</v>
      </c>
      <c r="E66" s="8">
        <f t="shared" si="2"/>
        <v>100</v>
      </c>
      <c r="F66" s="8">
        <f t="shared" si="3"/>
        <v>100</v>
      </c>
      <c r="G66" s="8">
        <f t="shared" si="4"/>
        <v>100</v>
      </c>
      <c r="H66" s="8">
        <f t="shared" si="5"/>
        <v>100</v>
      </c>
      <c r="I66" s="8">
        <f t="shared" si="6"/>
        <v>100</v>
      </c>
      <c r="J66" s="8"/>
      <c r="K66" s="8"/>
      <c r="L66" s="8"/>
      <c r="M66" s="8"/>
      <c r="N66" s="8"/>
    </row>
    <row r="67" spans="1:14" x14ac:dyDescent="0.25">
      <c r="B67" s="1"/>
      <c r="J67" s="1"/>
      <c r="K67" s="1"/>
      <c r="L67" s="8"/>
      <c r="M67" s="8"/>
      <c r="N67" s="1"/>
    </row>
    <row r="68" spans="1:14" x14ac:dyDescent="0.25">
      <c r="A68" s="156" t="s">
        <v>40</v>
      </c>
      <c r="B68" s="156"/>
      <c r="C68" s="156"/>
      <c r="J68" s="1"/>
      <c r="K68" s="1"/>
      <c r="L68" s="8"/>
      <c r="M68" s="8"/>
      <c r="N68" s="1"/>
    </row>
    <row r="69" spans="1:14" x14ac:dyDescent="0.25">
      <c r="A69" s="156" t="s">
        <v>41</v>
      </c>
      <c r="B69" s="156"/>
      <c r="C69" s="156"/>
      <c r="J69" s="1"/>
      <c r="K69" s="1"/>
      <c r="L69" s="8"/>
      <c r="M69" s="8"/>
      <c r="N69" s="1"/>
    </row>
    <row r="70" spans="1:14" x14ac:dyDescent="0.25">
      <c r="J70" s="1"/>
      <c r="K70" s="1"/>
      <c r="L70" s="8"/>
      <c r="M70" s="8"/>
      <c r="N70" s="1"/>
    </row>
    <row r="71" spans="1:14" x14ac:dyDescent="0.25">
      <c r="J71" s="1"/>
      <c r="K71" s="1"/>
      <c r="L71" s="8"/>
      <c r="M71" s="8"/>
      <c r="N71" s="1"/>
    </row>
    <row r="72" spans="1:14" x14ac:dyDescent="0.25">
      <c r="J72" s="1"/>
      <c r="K72" s="1"/>
      <c r="L72" s="8"/>
      <c r="M72" s="8"/>
      <c r="N72" s="1"/>
    </row>
    <row r="73" spans="1:14" x14ac:dyDescent="0.25">
      <c r="J73" s="1"/>
      <c r="K73" s="1"/>
      <c r="L73" s="8"/>
      <c r="M73" s="8"/>
      <c r="N73" s="1"/>
    </row>
    <row r="74" spans="1:14" x14ac:dyDescent="0.25">
      <c r="J74" s="1"/>
      <c r="K74" s="1"/>
      <c r="L74" s="8"/>
      <c r="M74" s="8"/>
      <c r="N74" s="1"/>
    </row>
    <row r="75" spans="1:14" x14ac:dyDescent="0.25">
      <c r="J75" s="1"/>
      <c r="K75" s="1"/>
      <c r="L75" s="8"/>
      <c r="M75" s="8"/>
      <c r="N75" s="1"/>
    </row>
    <row r="76" spans="1:14" x14ac:dyDescent="0.25">
      <c r="C76" s="2"/>
      <c r="D76" s="2"/>
      <c r="E76" s="2"/>
      <c r="F76" s="2"/>
      <c r="G76" s="2"/>
      <c r="H76" s="2"/>
      <c r="I76" s="2"/>
      <c r="J76" s="1"/>
      <c r="K76" s="1"/>
      <c r="L76" s="8"/>
      <c r="M76" s="8"/>
      <c r="N76" s="1"/>
    </row>
    <row r="77" spans="1:14" x14ac:dyDescent="0.25">
      <c r="C77" s="2"/>
      <c r="D77" s="2"/>
      <c r="E77" s="2"/>
      <c r="F77" s="2"/>
      <c r="G77" s="2"/>
      <c r="H77" s="2"/>
      <c r="I77" s="2"/>
      <c r="J77" s="1"/>
      <c r="K77" s="1"/>
      <c r="L77" s="8"/>
      <c r="M77" s="8"/>
      <c r="N77" s="1"/>
    </row>
    <row r="78" spans="1:14" x14ac:dyDescent="0.25">
      <c r="C78" s="2"/>
      <c r="D78" s="2"/>
      <c r="E78" s="2"/>
      <c r="F78" s="2"/>
      <c r="G78" s="2"/>
      <c r="H78" s="2"/>
      <c r="I78" s="2"/>
      <c r="J78" s="1"/>
      <c r="K78" s="1"/>
      <c r="L78" s="8"/>
      <c r="M78" s="8"/>
      <c r="N78" s="1"/>
    </row>
    <row r="79" spans="1:14" x14ac:dyDescent="0.25">
      <c r="C79" s="2"/>
      <c r="D79" s="2"/>
      <c r="E79" s="2"/>
      <c r="F79" s="2"/>
      <c r="G79" s="2"/>
      <c r="H79" s="2"/>
      <c r="I79" s="2"/>
      <c r="J79" s="1"/>
      <c r="K79" s="1"/>
      <c r="L79" s="8"/>
      <c r="M79" s="8"/>
      <c r="N79" s="1"/>
    </row>
    <row r="80" spans="1:14" x14ac:dyDescent="0.25">
      <c r="C80" s="2"/>
      <c r="D80" s="2"/>
      <c r="E80" s="2"/>
      <c r="F80" s="2"/>
      <c r="G80" s="2"/>
      <c r="H80" s="2"/>
      <c r="I80" s="2"/>
      <c r="J80" s="1"/>
      <c r="K80" s="1"/>
      <c r="L80" s="8"/>
      <c r="M80" s="8"/>
      <c r="N80" s="1"/>
    </row>
    <row r="81" spans="3:14" x14ac:dyDescent="0.25">
      <c r="C81" s="2"/>
      <c r="D81" s="2"/>
      <c r="E81" s="2"/>
      <c r="F81" s="2"/>
      <c r="G81" s="2"/>
      <c r="H81" s="2"/>
      <c r="I81" s="2"/>
      <c r="J81" s="1"/>
      <c r="K81" s="1"/>
      <c r="L81" s="8"/>
      <c r="M81" s="8"/>
      <c r="N81" s="1"/>
    </row>
    <row r="82" spans="3:14" x14ac:dyDescent="0.25">
      <c r="C82" s="2"/>
      <c r="D82" s="2"/>
      <c r="E82" s="2"/>
      <c r="F82" s="2"/>
      <c r="G82" s="2"/>
      <c r="H82" s="2"/>
      <c r="I82" s="2"/>
      <c r="J82" s="1"/>
      <c r="K82" s="1"/>
      <c r="L82" s="8"/>
      <c r="M82" s="8"/>
      <c r="N82" s="1"/>
    </row>
    <row r="83" spans="3:14" x14ac:dyDescent="0.25">
      <c r="C83" s="2"/>
      <c r="D83" s="2"/>
      <c r="E83" s="2"/>
      <c r="F83" s="2"/>
      <c r="G83" s="2"/>
      <c r="H83" s="2"/>
      <c r="I83" s="2"/>
      <c r="J83" s="1"/>
      <c r="K83" s="1"/>
      <c r="L83" s="8"/>
      <c r="M83" s="8"/>
      <c r="N83" s="1"/>
    </row>
    <row r="84" spans="3:14" x14ac:dyDescent="0.25">
      <c r="C84" s="2"/>
      <c r="D84" s="2"/>
      <c r="E84" s="2"/>
      <c r="F84" s="2"/>
      <c r="G84" s="2"/>
      <c r="H84" s="2"/>
      <c r="I84" s="2"/>
      <c r="J84" s="1"/>
      <c r="K84" s="1"/>
      <c r="L84" s="8"/>
      <c r="M84" s="8"/>
      <c r="N84" s="1"/>
    </row>
  </sheetData>
  <mergeCells count="3">
    <mergeCell ref="A2:I2"/>
    <mergeCell ref="A68:C68"/>
    <mergeCell ref="A69:C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Product</vt:lpstr>
      <vt:lpstr>Country</vt:lpstr>
      <vt:lpstr>Tab 1</vt:lpstr>
      <vt:lpstr>Tab 2</vt:lpstr>
      <vt:lpstr>Tab 3</vt:lpstr>
      <vt:lpstr>Tab 4</vt:lpstr>
      <vt:lpstr>Tab 5</vt:lpstr>
      <vt:lpstr>Tab 6</vt:lpstr>
      <vt:lpstr>Tab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2017-03-02T06:59:35Z</dcterms:modified>
</cp:coreProperties>
</file>